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24226"/>
  <mc:AlternateContent xmlns:mc="http://schemas.openxmlformats.org/markup-compatibility/2006">
    <mc:Choice Requires="x15">
      <x15ac:absPath xmlns:x15ac="http://schemas.microsoft.com/office/spreadsheetml/2010/11/ac" url="C:\Users\MEDIA OFFICER\Downloads\"/>
    </mc:Choice>
  </mc:AlternateContent>
  <xr:revisionPtr revIDLastSave="0" documentId="13_ncr:1_{5A0D3DE3-87A1-43CD-9CAF-32018346D9F3}" xr6:coauthVersionLast="43" xr6:coauthVersionMax="43" xr10:uidLastSave="{00000000-0000-0000-0000-000000000000}"/>
  <bookViews>
    <workbookView xWindow="-120" yWindow="-120" windowWidth="19440" windowHeight="11640" activeTab="2" xr2:uid="{00000000-000D-0000-FFFF-FFFF00000000}"/>
  </bookViews>
  <sheets>
    <sheet name="Data Mai 18" sheetId="2" r:id="rId1"/>
    <sheet name="Detail Mai 18" sheetId="28" r:id="rId2"/>
    <sheet name="Total Janvier-Mai 18" sheetId="21" r:id="rId3"/>
  </sheets>
  <definedNames>
    <definedName name="_xlnm._FilterDatabase" localSheetId="0" hidden="1">'Data Mai 18'!$A$1:$J$403</definedName>
    <definedName name="_xlnm._FilterDatabase" localSheetId="2" hidden="1">'Total Janvier-Mai 18'!$A$1:$J$613</definedName>
  </definedNames>
  <calcPr calcId="181029"/>
  <pivotCaches>
    <pivotCache cacheId="5" r:id="rId4"/>
  </pivotCaches>
</workbook>
</file>

<file path=xl/calcChain.xml><?xml version="1.0" encoding="utf-8"?>
<calcChain xmlns="http://schemas.openxmlformats.org/spreadsheetml/2006/main">
  <c r="F843" i="21" l="1"/>
  <c r="F844" i="21"/>
  <c r="F845" i="21"/>
  <c r="F846" i="21"/>
  <c r="F847" i="21"/>
  <c r="F848" i="21"/>
  <c r="F849" i="21"/>
  <c r="F850" i="21"/>
  <c r="F851" i="21"/>
  <c r="F852" i="21"/>
  <c r="F853" i="21"/>
  <c r="F854" i="21"/>
  <c r="F855" i="21"/>
  <c r="F856" i="21"/>
  <c r="F857" i="21"/>
  <c r="F858" i="21"/>
  <c r="F859" i="21"/>
  <c r="F860" i="21"/>
  <c r="F861" i="21"/>
  <c r="F862" i="21"/>
  <c r="F863" i="21"/>
  <c r="F864" i="21"/>
  <c r="F865" i="21"/>
  <c r="F866" i="21"/>
  <c r="F867" i="21"/>
  <c r="F868" i="21"/>
  <c r="F869" i="21"/>
  <c r="F870" i="21"/>
  <c r="F871" i="21"/>
  <c r="F872" i="21"/>
  <c r="F873" i="21"/>
  <c r="F874" i="21"/>
  <c r="F875" i="21"/>
  <c r="F876" i="21"/>
  <c r="F877" i="21"/>
  <c r="F878" i="21"/>
  <c r="F879" i="21"/>
  <c r="F880" i="21"/>
  <c r="F881" i="21"/>
  <c r="F882" i="21"/>
  <c r="F883" i="21"/>
  <c r="F884" i="21"/>
  <c r="F885" i="21"/>
  <c r="F887" i="21"/>
  <c r="F888" i="21"/>
  <c r="F889" i="21"/>
  <c r="F890" i="21"/>
  <c r="F891" i="21"/>
  <c r="F892" i="21"/>
  <c r="F893" i="21"/>
  <c r="F894" i="21"/>
  <c r="F895" i="21"/>
  <c r="F896" i="21"/>
  <c r="F897" i="21"/>
  <c r="F898" i="21"/>
  <c r="F899" i="21"/>
  <c r="F900" i="21"/>
  <c r="F901" i="21"/>
  <c r="F902" i="21"/>
  <c r="F903" i="21"/>
  <c r="F904" i="21"/>
  <c r="F905" i="21"/>
  <c r="F906" i="21"/>
  <c r="F907" i="21"/>
  <c r="F908" i="21"/>
  <c r="F909" i="21"/>
  <c r="F910" i="21"/>
  <c r="F911" i="21"/>
  <c r="F912" i="21"/>
  <c r="F913" i="21"/>
  <c r="F914" i="21"/>
  <c r="F915" i="21"/>
  <c r="F916" i="21"/>
  <c r="F917" i="21"/>
  <c r="F918" i="21"/>
  <c r="F919" i="21"/>
  <c r="F920" i="21"/>
  <c r="F921" i="21"/>
  <c r="F922" i="21"/>
  <c r="F923" i="21"/>
  <c r="F924" i="21"/>
  <c r="F925" i="21"/>
  <c r="F926" i="21"/>
  <c r="F927" i="21"/>
  <c r="F928" i="21"/>
  <c r="F929" i="21"/>
  <c r="F930" i="21"/>
  <c r="F931" i="21"/>
  <c r="F932" i="21"/>
  <c r="F933" i="21"/>
  <c r="F934" i="21"/>
  <c r="F936" i="21"/>
  <c r="F937" i="21"/>
  <c r="F938" i="21"/>
  <c r="F939" i="21"/>
  <c r="F940" i="21"/>
  <c r="F941" i="21"/>
  <c r="F942" i="21"/>
  <c r="F943" i="21"/>
  <c r="F944" i="21"/>
  <c r="F945" i="21"/>
  <c r="F946" i="21"/>
  <c r="F947" i="21"/>
  <c r="F948" i="21"/>
  <c r="F949" i="21"/>
  <c r="F950" i="21"/>
  <c r="F951" i="21"/>
  <c r="F952" i="21"/>
  <c r="F954" i="21"/>
  <c r="F955" i="21"/>
  <c r="F956" i="21"/>
  <c r="F957" i="21"/>
  <c r="F958" i="21"/>
  <c r="F959" i="21"/>
  <c r="F960" i="21"/>
  <c r="F961" i="21"/>
  <c r="F962" i="21"/>
  <c r="F963" i="21"/>
  <c r="F964" i="21"/>
  <c r="F965" i="21"/>
  <c r="F966" i="21"/>
  <c r="F967" i="21"/>
  <c r="F968" i="21"/>
  <c r="F969" i="21"/>
  <c r="F970" i="21"/>
  <c r="F971" i="21"/>
  <c r="F972" i="21"/>
  <c r="F973" i="21"/>
  <c r="F974" i="21"/>
  <c r="F975" i="21"/>
  <c r="F976" i="21"/>
  <c r="F977" i="21"/>
  <c r="F978" i="21"/>
  <c r="F979" i="21"/>
  <c r="F980" i="21"/>
  <c r="F981" i="21"/>
  <c r="F982" i="21"/>
  <c r="F983" i="21"/>
  <c r="F984" i="21"/>
  <c r="F985" i="21"/>
  <c r="F986" i="21"/>
  <c r="F987" i="21"/>
  <c r="F988" i="21"/>
  <c r="F989" i="21"/>
  <c r="F990" i="21"/>
  <c r="F991" i="21"/>
  <c r="F992" i="21"/>
  <c r="F993" i="21"/>
  <c r="F994" i="21"/>
  <c r="F995" i="21"/>
  <c r="F996" i="21"/>
  <c r="F997" i="21"/>
  <c r="F998" i="21"/>
  <c r="F999" i="21"/>
  <c r="F1000" i="21"/>
  <c r="F1001" i="21"/>
  <c r="F1002" i="21"/>
  <c r="F1003" i="21"/>
  <c r="F1004" i="21"/>
  <c r="F1005" i="21"/>
  <c r="F1006" i="21"/>
  <c r="F1007" i="21"/>
  <c r="F1008" i="21"/>
  <c r="F1009" i="21"/>
  <c r="F1010" i="21"/>
  <c r="F1011" i="21"/>
  <c r="F1012" i="21"/>
  <c r="F1013" i="21"/>
  <c r="F1014" i="21"/>
  <c r="F1015" i="21"/>
  <c r="F1016" i="21"/>
  <c r="F1017" i="21"/>
  <c r="F1018" i="21"/>
  <c r="F1019" i="21"/>
  <c r="F1020" i="21"/>
  <c r="F1021" i="21"/>
  <c r="F1022" i="21"/>
  <c r="F1023" i="21"/>
  <c r="F1024" i="21"/>
  <c r="F1025" i="21"/>
  <c r="F1026" i="21"/>
  <c r="F1027" i="21"/>
  <c r="F1028" i="21"/>
  <c r="F1029" i="21"/>
  <c r="F1030" i="21"/>
  <c r="F1031" i="21"/>
  <c r="F1032" i="21"/>
  <c r="F1033" i="21"/>
  <c r="F1034" i="21"/>
  <c r="F1035" i="21"/>
  <c r="F1036" i="21"/>
  <c r="F1037" i="21"/>
  <c r="F1038" i="21"/>
  <c r="F1039" i="21"/>
  <c r="F1040" i="21"/>
  <c r="F1041" i="21"/>
  <c r="F1042" i="21"/>
  <c r="F1043" i="21"/>
  <c r="F1044" i="21"/>
  <c r="F1045" i="21"/>
  <c r="F1046" i="21"/>
  <c r="F1047" i="21"/>
  <c r="F1048" i="21"/>
  <c r="F1049" i="21"/>
  <c r="F1050" i="21"/>
  <c r="F1051" i="21"/>
  <c r="F1052" i="21"/>
  <c r="F1053" i="21"/>
  <c r="F1054" i="21"/>
  <c r="F1055" i="21"/>
  <c r="F1056" i="21"/>
  <c r="F1057" i="21"/>
  <c r="F1058" i="21"/>
  <c r="F1059" i="21"/>
  <c r="F1060" i="21"/>
  <c r="F1061" i="21"/>
  <c r="F1062" i="21"/>
  <c r="F1063" i="21"/>
  <c r="F1064" i="21"/>
  <c r="F1065" i="21"/>
  <c r="F1066" i="21"/>
  <c r="F1067" i="21"/>
  <c r="F1068" i="21"/>
  <c r="F1069" i="21"/>
  <c r="F1070" i="21"/>
  <c r="F1071" i="21"/>
  <c r="F1072" i="21"/>
  <c r="F1073" i="21"/>
  <c r="F1074" i="21"/>
  <c r="F1075" i="21"/>
  <c r="F1076" i="21"/>
  <c r="F1077" i="21"/>
  <c r="F1078" i="21"/>
  <c r="F1079" i="21"/>
  <c r="F1080" i="21"/>
  <c r="F1081" i="21"/>
  <c r="F1082" i="21"/>
  <c r="F1083" i="21"/>
  <c r="F1084" i="21"/>
  <c r="F1085" i="21"/>
  <c r="F1086" i="21"/>
  <c r="F1087" i="21"/>
  <c r="F1088" i="21"/>
  <c r="F1089" i="21"/>
  <c r="F1090" i="21"/>
  <c r="F1091" i="21"/>
  <c r="F1092" i="21"/>
  <c r="F1093" i="21"/>
  <c r="F1094" i="21"/>
  <c r="F1095" i="21"/>
  <c r="F1096" i="21"/>
  <c r="F1097" i="21"/>
  <c r="F1098" i="21"/>
  <c r="F1099" i="21"/>
  <c r="F1100" i="21"/>
  <c r="F1101" i="21"/>
  <c r="F1102" i="21"/>
  <c r="F1103" i="21"/>
  <c r="F1104" i="21"/>
  <c r="F1105" i="21"/>
  <c r="F1106" i="21"/>
  <c r="F1107" i="21"/>
  <c r="F1108" i="21"/>
  <c r="F1109" i="21"/>
  <c r="F1110" i="21"/>
  <c r="F1111" i="21"/>
  <c r="F1112" i="21"/>
  <c r="F1113" i="21"/>
  <c r="F1114" i="21"/>
  <c r="F1115" i="21"/>
  <c r="F1116" i="21"/>
  <c r="F1117" i="21"/>
  <c r="F1118" i="21"/>
  <c r="F1119" i="21"/>
  <c r="F1120" i="21"/>
  <c r="F1121" i="21"/>
  <c r="F1122" i="21"/>
  <c r="F1123" i="21"/>
  <c r="F1124" i="21"/>
  <c r="F1125" i="21"/>
  <c r="F1126" i="21"/>
  <c r="F1127" i="21"/>
  <c r="F1128" i="21"/>
  <c r="F1129" i="21"/>
  <c r="F1130" i="21"/>
  <c r="F1131" i="21"/>
  <c r="F1132" i="21"/>
  <c r="F1133" i="21"/>
  <c r="F1134" i="21"/>
  <c r="F1135" i="21"/>
  <c r="F1136" i="21"/>
  <c r="F1137" i="21"/>
  <c r="F1138" i="21"/>
  <c r="F1139" i="21"/>
  <c r="F1140" i="21"/>
  <c r="F1141" i="21"/>
  <c r="F1142" i="21"/>
  <c r="F1143" i="21"/>
  <c r="F1144" i="21"/>
  <c r="F1145" i="21"/>
  <c r="F1146" i="21"/>
  <c r="F1147" i="21"/>
  <c r="F1148" i="21"/>
  <c r="F1149" i="21"/>
  <c r="F1150" i="21"/>
  <c r="F1151" i="21"/>
  <c r="F1152" i="21"/>
  <c r="F1153" i="21"/>
  <c r="F1154" i="21"/>
  <c r="F1155" i="21"/>
  <c r="F1156" i="21"/>
  <c r="F1157" i="21"/>
  <c r="F1158" i="21"/>
  <c r="F1159" i="21"/>
  <c r="F1160" i="21"/>
  <c r="F1161" i="21"/>
  <c r="F1162" i="21"/>
  <c r="F1163" i="21"/>
  <c r="F1164" i="21"/>
  <c r="F1165" i="21"/>
  <c r="F1166" i="21"/>
  <c r="F1167" i="21"/>
  <c r="F1168" i="21"/>
  <c r="F1169" i="21"/>
  <c r="F1170" i="21"/>
  <c r="F1171" i="21"/>
  <c r="F1172" i="21"/>
  <c r="F1173" i="21"/>
  <c r="F1174" i="21"/>
  <c r="F1175" i="21"/>
  <c r="F1176" i="21"/>
  <c r="F1177" i="21"/>
  <c r="F1178" i="21"/>
  <c r="F1179" i="21"/>
  <c r="F1180" i="21"/>
  <c r="F1181" i="21"/>
  <c r="F1182" i="21"/>
  <c r="F1183" i="21"/>
  <c r="F1184" i="21"/>
  <c r="F1185" i="21"/>
  <c r="F1186" i="21"/>
  <c r="F1187" i="21"/>
  <c r="F1188" i="21"/>
  <c r="F1189" i="21"/>
  <c r="F1190" i="21"/>
  <c r="F1191" i="21"/>
  <c r="F1192" i="21"/>
  <c r="F1193" i="21"/>
  <c r="F1194" i="21"/>
  <c r="F1195" i="21"/>
  <c r="F1196" i="21"/>
  <c r="F1197" i="21"/>
  <c r="F1198" i="21"/>
  <c r="F1199" i="21"/>
  <c r="F1200" i="21"/>
  <c r="F1201" i="21"/>
  <c r="F1202" i="21"/>
  <c r="F1203" i="21"/>
  <c r="F1204" i="21"/>
  <c r="F1205" i="21"/>
  <c r="F1206" i="21"/>
  <c r="F1207" i="21"/>
  <c r="F1208" i="21"/>
  <c r="F1209" i="21"/>
  <c r="F1210" i="21"/>
  <c r="F1211" i="21"/>
  <c r="F1212" i="21"/>
  <c r="F1213" i="21"/>
  <c r="F1214" i="21"/>
  <c r="F1215" i="21"/>
  <c r="F1216" i="21"/>
  <c r="F1217" i="21"/>
  <c r="F1218" i="21"/>
  <c r="F1219" i="21"/>
  <c r="F1220" i="21"/>
  <c r="F1221" i="21"/>
  <c r="F1222" i="21"/>
  <c r="F1223" i="21"/>
  <c r="F1224" i="21"/>
  <c r="F1225" i="21"/>
  <c r="F1226" i="21"/>
  <c r="F1227" i="21"/>
  <c r="F1228" i="21"/>
  <c r="F1229" i="21"/>
  <c r="F1230" i="21"/>
  <c r="F1231" i="21"/>
  <c r="F1232" i="21"/>
  <c r="F1233" i="21"/>
  <c r="F1234" i="21"/>
  <c r="F1235" i="21"/>
  <c r="F1236" i="21"/>
  <c r="F1237" i="21"/>
  <c r="F1238" i="21"/>
  <c r="F1239" i="21"/>
  <c r="F1240" i="21"/>
  <c r="F1241" i="21"/>
  <c r="F1242" i="21"/>
  <c r="F1243" i="21"/>
  <c r="E1244" i="21"/>
  <c r="F1244" i="21" s="1"/>
  <c r="E953" i="21"/>
  <c r="F953" i="21" s="1"/>
  <c r="E935" i="21"/>
  <c r="F935" i="21" s="1"/>
  <c r="E886" i="21"/>
  <c r="F886" i="21" s="1"/>
  <c r="F842" i="21"/>
  <c r="F841" i="21"/>
  <c r="F840" i="21"/>
  <c r="F839" i="21"/>
  <c r="F838" i="21"/>
  <c r="F837" i="21"/>
  <c r="F836" i="21"/>
  <c r="F835" i="21"/>
  <c r="F834" i="21"/>
  <c r="F833" i="21"/>
  <c r="F832" i="21"/>
  <c r="F831" i="21"/>
  <c r="F830" i="21"/>
  <c r="F829" i="21"/>
  <c r="F828" i="21"/>
  <c r="F827" i="21"/>
  <c r="F826" i="21"/>
  <c r="F825" i="21"/>
  <c r="F824" i="21"/>
  <c r="F823" i="21"/>
  <c r="F822" i="21"/>
  <c r="F821" i="21"/>
  <c r="F820" i="21"/>
  <c r="F819" i="21"/>
  <c r="F818" i="21"/>
  <c r="F817" i="21"/>
  <c r="F816" i="21"/>
  <c r="F815" i="21"/>
  <c r="F814" i="21"/>
  <c r="F813" i="21"/>
  <c r="F812" i="21"/>
  <c r="F811" i="21"/>
  <c r="F810" i="21"/>
  <c r="F809" i="21"/>
  <c r="F808" i="21"/>
  <c r="F807" i="21"/>
  <c r="F806" i="21"/>
  <c r="F805" i="21"/>
  <c r="F804" i="21"/>
  <c r="F803" i="21"/>
  <c r="F802" i="21"/>
  <c r="F801" i="21"/>
  <c r="F800" i="21"/>
  <c r="F799" i="21"/>
  <c r="F798" i="21"/>
  <c r="F797" i="21"/>
  <c r="F796" i="21"/>
  <c r="F795" i="21"/>
  <c r="F794" i="21"/>
  <c r="F793" i="21"/>
  <c r="F792" i="21"/>
  <c r="F791" i="21"/>
  <c r="F790" i="21"/>
  <c r="F789" i="21"/>
  <c r="F788" i="21"/>
  <c r="F787" i="21"/>
  <c r="F786" i="21"/>
  <c r="F785" i="21"/>
  <c r="F784" i="21"/>
  <c r="F783" i="21"/>
  <c r="F782" i="21"/>
  <c r="F781" i="21"/>
  <c r="F780" i="21"/>
  <c r="F779" i="21"/>
  <c r="F778" i="21"/>
  <c r="F777" i="21"/>
  <c r="F776" i="21"/>
  <c r="F775" i="21"/>
  <c r="F774" i="21"/>
  <c r="F773" i="21"/>
  <c r="F772" i="21"/>
  <c r="F771" i="21"/>
  <c r="F770" i="21"/>
  <c r="F769" i="21"/>
  <c r="F768" i="21"/>
  <c r="F767" i="21"/>
  <c r="F766" i="21"/>
  <c r="F765" i="21"/>
  <c r="F764" i="21"/>
  <c r="F763" i="21"/>
  <c r="F762" i="21"/>
  <c r="F761" i="21"/>
  <c r="F760" i="21"/>
  <c r="F759" i="21"/>
  <c r="F758" i="21"/>
  <c r="F757" i="21"/>
  <c r="F756" i="21"/>
  <c r="F755" i="21"/>
  <c r="F754" i="21"/>
  <c r="F753" i="21"/>
  <c r="F752" i="21"/>
  <c r="F751" i="21"/>
  <c r="F750" i="21"/>
  <c r="F749" i="21"/>
  <c r="F748" i="21"/>
  <c r="F747" i="21"/>
  <c r="F746" i="21"/>
  <c r="F745" i="21"/>
  <c r="F744" i="21"/>
  <c r="E743" i="21"/>
  <c r="F743" i="21" s="1"/>
  <c r="F742" i="21"/>
  <c r="E742" i="21"/>
  <c r="F741" i="21"/>
  <c r="F740" i="21"/>
  <c r="F739" i="21"/>
  <c r="F738" i="21"/>
  <c r="F737" i="21"/>
  <c r="F736" i="21"/>
  <c r="F735" i="21"/>
  <c r="F734" i="21"/>
  <c r="F733" i="21"/>
  <c r="F732" i="21"/>
  <c r="F731" i="21"/>
  <c r="F730" i="21"/>
  <c r="F729" i="21"/>
  <c r="F728" i="21"/>
  <c r="F727" i="21"/>
  <c r="F726" i="21"/>
  <c r="F725" i="21"/>
  <c r="F724" i="21"/>
  <c r="F723" i="21"/>
  <c r="F722" i="21"/>
  <c r="F721" i="21"/>
  <c r="F720" i="21"/>
  <c r="F719" i="21"/>
  <c r="F718" i="21"/>
  <c r="F717" i="21"/>
  <c r="F716" i="21"/>
  <c r="F715" i="21"/>
  <c r="F714" i="21"/>
  <c r="F713" i="21"/>
  <c r="F712" i="21"/>
  <c r="F711" i="21"/>
  <c r="F710" i="21"/>
  <c r="F709" i="21"/>
  <c r="F708" i="21"/>
  <c r="F707" i="21"/>
  <c r="F706" i="21"/>
  <c r="F705" i="21"/>
  <c r="F704" i="21"/>
  <c r="F703" i="21"/>
  <c r="F702" i="21"/>
  <c r="F701" i="21"/>
  <c r="F700" i="21"/>
  <c r="F699" i="21"/>
  <c r="F698" i="21"/>
  <c r="F697" i="21"/>
  <c r="F696" i="21"/>
  <c r="F695" i="21"/>
  <c r="F694" i="21"/>
  <c r="F693" i="21"/>
  <c r="F692" i="21"/>
  <c r="F691" i="21"/>
  <c r="F690" i="21"/>
  <c r="F689" i="21"/>
  <c r="F688" i="21"/>
  <c r="F687" i="21"/>
  <c r="F686" i="21"/>
  <c r="F685" i="21"/>
  <c r="F684" i="21"/>
  <c r="F683" i="21"/>
  <c r="F682" i="21"/>
  <c r="F681" i="21"/>
  <c r="F680" i="21"/>
  <c r="F679" i="21"/>
  <c r="F678" i="21"/>
  <c r="F677" i="21"/>
  <c r="F676" i="21"/>
  <c r="F675" i="21"/>
  <c r="F674" i="21"/>
  <c r="F673" i="21"/>
  <c r="F672" i="21"/>
  <c r="F671" i="21"/>
  <c r="F670" i="21"/>
  <c r="F669" i="21"/>
  <c r="F668" i="21"/>
  <c r="F667" i="21"/>
  <c r="F666" i="21"/>
  <c r="F665" i="21"/>
  <c r="F664" i="21"/>
  <c r="F663" i="21"/>
  <c r="F662" i="21"/>
  <c r="F661" i="21"/>
  <c r="F660" i="21"/>
  <c r="F659" i="21"/>
  <c r="F658" i="21"/>
  <c r="F657" i="21"/>
  <c r="F656" i="21"/>
  <c r="F655" i="21"/>
  <c r="F654" i="21"/>
  <c r="F653" i="21"/>
  <c r="E652" i="21"/>
  <c r="F652" i="21" s="1"/>
  <c r="F651" i="21"/>
  <c r="F650" i="21"/>
  <c r="F649" i="21"/>
  <c r="F648" i="21"/>
  <c r="F647" i="21"/>
  <c r="F646" i="21"/>
  <c r="F645" i="21"/>
  <c r="F644" i="21"/>
  <c r="F643" i="21"/>
  <c r="F642" i="21"/>
  <c r="F641" i="21"/>
  <c r="F640" i="21"/>
  <c r="F639" i="21"/>
  <c r="F638" i="21"/>
  <c r="F637" i="21"/>
  <c r="F636" i="21"/>
  <c r="F635" i="21"/>
  <c r="F634" i="21"/>
  <c r="F633" i="21"/>
  <c r="F632" i="21"/>
  <c r="F631" i="21"/>
  <c r="F630" i="21"/>
  <c r="F629" i="21"/>
  <c r="F628" i="21"/>
  <c r="F627" i="21"/>
  <c r="F626" i="21"/>
  <c r="F625" i="21"/>
  <c r="F624" i="21"/>
  <c r="F623" i="21"/>
  <c r="F622" i="21"/>
  <c r="F621" i="21"/>
  <c r="F620" i="21"/>
  <c r="F619" i="21"/>
  <c r="F618" i="21"/>
  <c r="F617" i="21"/>
  <c r="F616" i="21"/>
  <c r="F615" i="21"/>
  <c r="F614" i="21"/>
  <c r="E613" i="21"/>
  <c r="F613" i="21" s="1"/>
  <c r="F612" i="21"/>
  <c r="F611" i="21"/>
  <c r="F610" i="21"/>
  <c r="F609" i="21"/>
  <c r="F608" i="21"/>
  <c r="F607" i="21"/>
  <c r="F606" i="21"/>
  <c r="F605" i="21"/>
  <c r="F604" i="21"/>
  <c r="F603" i="21"/>
  <c r="F602" i="21"/>
  <c r="F601" i="21"/>
  <c r="F600" i="21"/>
  <c r="F599" i="21"/>
  <c r="F598" i="21"/>
  <c r="F597" i="21"/>
  <c r="F596" i="21"/>
  <c r="F595" i="21"/>
  <c r="F594" i="21"/>
  <c r="F593" i="21"/>
  <c r="F592" i="21"/>
  <c r="F591" i="21"/>
  <c r="F590" i="21"/>
  <c r="F589" i="21"/>
  <c r="F588" i="21"/>
  <c r="F587" i="21"/>
  <c r="F586" i="21"/>
  <c r="F585" i="21"/>
  <c r="F584" i="21"/>
  <c r="F583" i="21"/>
  <c r="F582" i="21"/>
  <c r="F581" i="21"/>
  <c r="F580" i="21"/>
  <c r="F579" i="21"/>
  <c r="F578" i="21"/>
  <c r="F577" i="21"/>
  <c r="F576" i="21"/>
  <c r="F575" i="21"/>
  <c r="F574" i="21"/>
  <c r="F573" i="21"/>
  <c r="F572" i="21"/>
  <c r="F571" i="21"/>
  <c r="F570" i="21"/>
  <c r="F569" i="21"/>
  <c r="F568" i="21"/>
  <c r="F567" i="21"/>
  <c r="F566" i="21"/>
  <c r="F565" i="21"/>
  <c r="F564" i="21"/>
  <c r="F563" i="21"/>
  <c r="F562" i="21"/>
  <c r="F561" i="21"/>
  <c r="F560" i="21"/>
  <c r="F559" i="21"/>
  <c r="F558" i="21"/>
  <c r="F557" i="21"/>
  <c r="F556" i="21"/>
  <c r="F555" i="21"/>
  <c r="F554" i="21"/>
  <c r="F553" i="21"/>
  <c r="F552" i="21"/>
  <c r="F551" i="21"/>
  <c r="F550" i="21"/>
  <c r="F549" i="21"/>
  <c r="F548" i="21"/>
  <c r="F547" i="21"/>
  <c r="F546" i="21"/>
  <c r="F545" i="21"/>
  <c r="F544" i="21"/>
  <c r="F543" i="21"/>
  <c r="F542" i="21"/>
  <c r="F541" i="21"/>
  <c r="F540" i="21"/>
  <c r="F539" i="21"/>
  <c r="F538" i="21"/>
  <c r="F537" i="21"/>
  <c r="F536" i="21"/>
  <c r="F535" i="21"/>
  <c r="F534" i="21"/>
  <c r="F533" i="21"/>
  <c r="F532" i="21"/>
  <c r="F531" i="21"/>
  <c r="F530" i="21"/>
  <c r="F529" i="21"/>
  <c r="F528" i="21"/>
  <c r="F527" i="21"/>
  <c r="F526" i="21"/>
  <c r="F525" i="21"/>
  <c r="F524" i="21"/>
  <c r="F523" i="21"/>
  <c r="F522" i="21"/>
  <c r="F521" i="21"/>
  <c r="F520" i="21"/>
  <c r="F519" i="21"/>
  <c r="F518" i="21"/>
  <c r="F517" i="21"/>
  <c r="F516" i="21"/>
  <c r="F515" i="21"/>
  <c r="F514" i="21"/>
  <c r="F513" i="21"/>
  <c r="F512" i="21"/>
  <c r="F511" i="21"/>
  <c r="F510" i="21"/>
  <c r="F509" i="21"/>
  <c r="F508" i="21"/>
  <c r="F507" i="21"/>
  <c r="F506" i="21"/>
  <c r="F505" i="21"/>
  <c r="F504" i="21"/>
  <c r="F503" i="21"/>
  <c r="F502" i="21"/>
  <c r="F501" i="21"/>
  <c r="F500" i="21"/>
  <c r="F499" i="21"/>
  <c r="F498" i="21"/>
  <c r="F497" i="21"/>
  <c r="F496" i="21"/>
  <c r="F495" i="21"/>
  <c r="F494" i="21"/>
  <c r="F493" i="21"/>
  <c r="F492" i="21"/>
  <c r="F491" i="21"/>
  <c r="F490" i="21"/>
  <c r="F489" i="21"/>
  <c r="F488" i="21"/>
  <c r="F487" i="21"/>
  <c r="F486" i="21"/>
  <c r="F485" i="21"/>
  <c r="F484" i="21"/>
  <c r="F483" i="21"/>
  <c r="F482" i="21"/>
  <c r="F481" i="21"/>
  <c r="F480" i="21"/>
  <c r="F479" i="21"/>
  <c r="F478" i="21"/>
  <c r="F477" i="21"/>
  <c r="F476" i="21"/>
  <c r="F475" i="21"/>
  <c r="F474" i="21"/>
  <c r="F473" i="21"/>
  <c r="F472" i="21"/>
  <c r="F471" i="21"/>
  <c r="F470" i="21"/>
  <c r="F469" i="21"/>
  <c r="F468" i="21"/>
  <c r="F467" i="21"/>
  <c r="F466" i="21"/>
  <c r="F465" i="21"/>
  <c r="F464" i="21"/>
  <c r="F463" i="21"/>
  <c r="F462" i="21"/>
  <c r="F461" i="21"/>
  <c r="F460" i="21"/>
  <c r="F459" i="21"/>
  <c r="E458" i="21"/>
  <c r="F458" i="21" s="1"/>
  <c r="E457" i="21"/>
  <c r="F457" i="21" s="1"/>
  <c r="F456" i="21"/>
  <c r="F455" i="21"/>
  <c r="F454" i="21"/>
  <c r="F453" i="21"/>
  <c r="F452" i="21"/>
  <c r="F451" i="21"/>
  <c r="F450" i="21"/>
  <c r="F449" i="21"/>
  <c r="F448" i="21"/>
  <c r="F447" i="21"/>
  <c r="F446" i="21"/>
  <c r="F445" i="21"/>
  <c r="F444" i="21"/>
  <c r="F443" i="21"/>
  <c r="F442" i="21"/>
  <c r="F441" i="21"/>
  <c r="F440" i="21"/>
  <c r="F439" i="21"/>
  <c r="F438" i="21"/>
  <c r="F437" i="21"/>
  <c r="F436" i="21"/>
  <c r="F435" i="21"/>
  <c r="F434" i="21"/>
  <c r="F433" i="21"/>
  <c r="F432" i="21"/>
  <c r="F431" i="21"/>
  <c r="F430" i="21"/>
  <c r="F429" i="21"/>
  <c r="F428" i="21"/>
  <c r="F427" i="21"/>
  <c r="F426" i="21"/>
  <c r="F425" i="21"/>
  <c r="F424" i="21"/>
  <c r="F423" i="21"/>
  <c r="F422" i="21"/>
  <c r="F421" i="21"/>
  <c r="F420" i="21"/>
  <c r="F419" i="21"/>
  <c r="F418" i="21"/>
  <c r="F417" i="21"/>
  <c r="F416" i="21"/>
  <c r="F415" i="21"/>
  <c r="F414" i="21"/>
  <c r="F413" i="21"/>
  <c r="F412" i="21"/>
  <c r="F411" i="21"/>
  <c r="F410" i="21"/>
  <c r="F409" i="21"/>
  <c r="F408" i="21"/>
  <c r="F407" i="21"/>
  <c r="F406" i="21"/>
  <c r="F405" i="21"/>
  <c r="F404" i="21"/>
  <c r="F403" i="21"/>
  <c r="F402" i="21"/>
  <c r="F401" i="21"/>
  <c r="F400" i="21"/>
  <c r="F399" i="21"/>
  <c r="F398" i="21"/>
  <c r="F397" i="21"/>
  <c r="F396" i="21"/>
  <c r="F395" i="21"/>
  <c r="E394" i="21"/>
  <c r="F394" i="21" s="1"/>
  <c r="F393" i="21"/>
  <c r="F392" i="21"/>
  <c r="F391" i="21"/>
  <c r="F390" i="21"/>
  <c r="F389" i="21"/>
  <c r="F388" i="21"/>
  <c r="F387" i="21"/>
  <c r="F386" i="21"/>
  <c r="F385" i="21"/>
  <c r="F384" i="21"/>
  <c r="F383" i="21"/>
  <c r="F382" i="21"/>
  <c r="F381" i="21"/>
  <c r="F380" i="21"/>
  <c r="F379" i="21"/>
  <c r="F378" i="21"/>
  <c r="F377" i="21"/>
  <c r="F376" i="21"/>
  <c r="F375" i="21"/>
  <c r="F374" i="21"/>
  <c r="F373" i="21"/>
  <c r="F372" i="21"/>
  <c r="F371" i="21"/>
  <c r="F370" i="21"/>
  <c r="F369" i="21"/>
  <c r="F368" i="21"/>
  <c r="F367" i="21"/>
  <c r="F366" i="21"/>
  <c r="F365" i="21"/>
  <c r="F364" i="21"/>
  <c r="F363" i="21"/>
  <c r="F362" i="21"/>
  <c r="F361" i="21"/>
  <c r="F360" i="21"/>
  <c r="F359" i="21"/>
  <c r="F358" i="21"/>
  <c r="E357" i="21"/>
  <c r="F357" i="21" s="1"/>
  <c r="F356" i="21"/>
  <c r="F355" i="21"/>
  <c r="F354" i="21"/>
  <c r="F353" i="21"/>
  <c r="F352" i="21"/>
  <c r="F351" i="21"/>
  <c r="F350" i="21"/>
  <c r="F349" i="21"/>
  <c r="F348" i="21"/>
  <c r="F347" i="21"/>
  <c r="F346" i="21"/>
  <c r="F345" i="21"/>
  <c r="F344" i="21"/>
  <c r="F343" i="21"/>
  <c r="F342" i="21"/>
  <c r="F341" i="21"/>
  <c r="F340" i="21"/>
  <c r="F339" i="21"/>
  <c r="F338" i="21"/>
  <c r="F337" i="21"/>
  <c r="F336" i="21"/>
  <c r="F335" i="21"/>
  <c r="F334" i="21"/>
  <c r="F333" i="21"/>
  <c r="F332" i="21"/>
  <c r="F331" i="21"/>
  <c r="F330" i="21"/>
  <c r="F329" i="21"/>
  <c r="F328" i="21"/>
  <c r="F327" i="21"/>
  <c r="F326" i="21"/>
  <c r="F325" i="21"/>
  <c r="F324" i="21"/>
  <c r="F323" i="21"/>
  <c r="F322" i="21"/>
  <c r="F321" i="21"/>
  <c r="F320" i="21"/>
  <c r="F319" i="21"/>
  <c r="F318" i="21"/>
  <c r="F317" i="21"/>
  <c r="F316" i="21"/>
  <c r="F315" i="21"/>
  <c r="F314" i="21"/>
  <c r="F313" i="21"/>
  <c r="F312" i="21"/>
  <c r="F311" i="21"/>
  <c r="F310" i="21"/>
  <c r="F309" i="21"/>
  <c r="F308" i="21"/>
  <c r="F307" i="21"/>
  <c r="F306" i="21"/>
  <c r="F305" i="21"/>
  <c r="F304" i="21"/>
  <c r="F303" i="21"/>
  <c r="F302" i="21"/>
  <c r="F301" i="21"/>
  <c r="F300" i="21"/>
  <c r="F299" i="21"/>
  <c r="F298" i="21"/>
  <c r="F297" i="21"/>
  <c r="E296" i="21"/>
  <c r="F296" i="21" s="1"/>
  <c r="F295" i="21"/>
  <c r="F294" i="21"/>
  <c r="F293" i="21"/>
  <c r="F292" i="21"/>
  <c r="F291" i="21"/>
  <c r="F290" i="21"/>
  <c r="F289" i="21"/>
  <c r="F288" i="21"/>
  <c r="F287" i="21"/>
  <c r="F286" i="21"/>
  <c r="F285" i="21"/>
  <c r="F284" i="21"/>
  <c r="F283" i="21"/>
  <c r="F282" i="21"/>
  <c r="F281" i="21"/>
  <c r="F280" i="21"/>
  <c r="F279" i="21"/>
  <c r="F278" i="21"/>
  <c r="F277" i="21"/>
  <c r="F276" i="21"/>
  <c r="F275" i="21"/>
  <c r="F274" i="21"/>
  <c r="F273" i="21"/>
  <c r="F272" i="21"/>
  <c r="F271" i="21"/>
  <c r="F270" i="21"/>
  <c r="F269" i="21"/>
  <c r="F268" i="21"/>
  <c r="F267" i="21"/>
  <c r="F266" i="21"/>
  <c r="F265" i="21"/>
  <c r="F264" i="21"/>
  <c r="F263" i="21"/>
  <c r="F262" i="21"/>
  <c r="F261" i="21"/>
  <c r="F260" i="21"/>
  <c r="F259" i="21"/>
  <c r="F258" i="21"/>
  <c r="F257" i="21"/>
  <c r="F256" i="21"/>
  <c r="F255" i="21"/>
  <c r="F254" i="21"/>
  <c r="F253" i="21"/>
  <c r="F252" i="21"/>
  <c r="F251" i="21"/>
  <c r="F250" i="21"/>
  <c r="F249" i="21"/>
  <c r="F248" i="21"/>
  <c r="F247" i="21"/>
  <c r="F246" i="21"/>
  <c r="F245" i="21"/>
  <c r="F244" i="21"/>
  <c r="F243" i="21"/>
  <c r="F242" i="21"/>
  <c r="F241" i="21"/>
  <c r="F240" i="21"/>
  <c r="F239" i="21"/>
  <c r="F238" i="21"/>
  <c r="F237" i="21"/>
  <c r="F236" i="21"/>
  <c r="F235" i="21"/>
  <c r="F234" i="21"/>
  <c r="F233" i="21"/>
  <c r="F232" i="21"/>
  <c r="F231" i="21"/>
  <c r="F230" i="21"/>
  <c r="F229" i="21"/>
  <c r="F228" i="21"/>
  <c r="F227" i="21"/>
  <c r="F226" i="21"/>
  <c r="F225" i="21"/>
  <c r="F224" i="21"/>
  <c r="F223" i="21"/>
  <c r="F222" i="21"/>
  <c r="F221" i="21"/>
  <c r="F220" i="21"/>
  <c r="F219" i="21"/>
  <c r="F218" i="21"/>
  <c r="F217" i="21"/>
  <c r="F216" i="21"/>
  <c r="F215" i="21"/>
  <c r="F214" i="21"/>
  <c r="F213" i="21"/>
  <c r="F212" i="21"/>
  <c r="F211" i="21"/>
  <c r="F210" i="21"/>
  <c r="F209" i="21"/>
  <c r="F208" i="21"/>
  <c r="F207" i="21"/>
  <c r="F206" i="21"/>
  <c r="F205" i="21"/>
  <c r="F204" i="21"/>
  <c r="F203" i="21"/>
  <c r="F202" i="21"/>
  <c r="F201" i="21"/>
  <c r="F200" i="21"/>
  <c r="F199" i="21"/>
  <c r="F198" i="21"/>
  <c r="F197" i="21"/>
  <c r="F196" i="21"/>
  <c r="F195" i="21"/>
  <c r="F194" i="21"/>
  <c r="F193" i="21"/>
  <c r="F192" i="21"/>
  <c r="F191" i="21"/>
  <c r="F190" i="21"/>
  <c r="F189" i="21"/>
  <c r="F188" i="21"/>
  <c r="F187" i="21"/>
  <c r="F186" i="21"/>
  <c r="F185" i="21"/>
  <c r="F184" i="21"/>
  <c r="F183" i="21"/>
  <c r="F182" i="21"/>
  <c r="F181" i="21"/>
  <c r="F180" i="21"/>
  <c r="F179" i="21"/>
  <c r="F178" i="21"/>
  <c r="F177" i="21"/>
  <c r="F176" i="21"/>
  <c r="F175" i="21"/>
  <c r="F174" i="21"/>
  <c r="F173" i="21"/>
  <c r="F172" i="21"/>
  <c r="F171"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E66" i="21"/>
  <c r="F66" i="21" s="1"/>
  <c r="E65" i="21"/>
  <c r="F65" i="21" s="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5" i="21"/>
  <c r="F4" i="21"/>
  <c r="F3" i="21"/>
  <c r="F2" i="21"/>
  <c r="E403" i="2" l="1"/>
  <c r="E94" i="2" l="1"/>
  <c r="E112" i="2"/>
  <c r="E4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E368" authorId="0" shapeId="0" xr:uid="{00000000-0006-0000-0800-000001000000}">
      <text>
        <r>
          <rPr>
            <b/>
            <sz val="9"/>
            <color indexed="81"/>
            <rFont val="Tahoma"/>
            <family val="2"/>
          </rPr>
          <t>Asus:</t>
        </r>
        <r>
          <rPr>
            <sz val="9"/>
            <color indexed="81"/>
            <rFont val="Tahoma"/>
            <family val="2"/>
          </rPr>
          <t xml:space="preserve">
13092 mais il a reçu 13100</t>
        </r>
      </text>
    </comment>
  </commentList>
</comments>
</file>

<file path=xl/sharedStrings.xml><?xml version="1.0" encoding="utf-8"?>
<sst xmlns="http://schemas.openxmlformats.org/spreadsheetml/2006/main" count="10315" uniqueCount="1444">
  <si>
    <t>Date</t>
  </si>
  <si>
    <t>Details</t>
  </si>
  <si>
    <t>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t>
  </si>
  <si>
    <t>Department (Investigations, Legal, Operations, Media, Management ,Office ,  Animal Care, Policy &amp; External Relations ( Frais de voyages à l'etranger, missions en dehors du projet) , Team Building ( Repas de l'equipe, faire une excursion)</t>
  </si>
  <si>
    <t>spent</t>
  </si>
  <si>
    <t>nom</t>
  </si>
  <si>
    <t>donor</t>
  </si>
  <si>
    <t>number</t>
  </si>
  <si>
    <t>Oui</t>
  </si>
  <si>
    <t>Office Materials</t>
  </si>
  <si>
    <t>Office</t>
  </si>
  <si>
    <t>AVAAZ</t>
  </si>
  <si>
    <t>Transport</t>
  </si>
  <si>
    <t>Investigations</t>
  </si>
  <si>
    <t>Telephone</t>
  </si>
  <si>
    <t>Legal</t>
  </si>
  <si>
    <t>Privat</t>
  </si>
  <si>
    <t>Franck</t>
  </si>
  <si>
    <t>Jail Visits</t>
  </si>
  <si>
    <t>Media</t>
  </si>
  <si>
    <t>Adama</t>
  </si>
  <si>
    <t>Bonus</t>
  </si>
  <si>
    <t>Personnel</t>
  </si>
  <si>
    <t>Management</t>
  </si>
  <si>
    <t>Rens</t>
  </si>
  <si>
    <t>E50</t>
  </si>
  <si>
    <t>Travel subsistence</t>
  </si>
  <si>
    <t>Trust building</t>
  </si>
  <si>
    <t>Internet</t>
  </si>
  <si>
    <t>Rent &amp; Utilities</t>
  </si>
  <si>
    <t>Bank Fees</t>
  </si>
  <si>
    <t>SGBCI</t>
  </si>
  <si>
    <t>Equipement</t>
  </si>
  <si>
    <t>Achat de produits d'entretien bureau / Béatrice</t>
  </si>
  <si>
    <t>Béatrice</t>
  </si>
  <si>
    <t>travel expenses</t>
  </si>
  <si>
    <t>Étiquettes de lignes</t>
  </si>
  <si>
    <t>Total général</t>
  </si>
  <si>
    <t>CCU</t>
  </si>
  <si>
    <t>RUFFORD</t>
  </si>
  <si>
    <t>spent in $</t>
  </si>
  <si>
    <t>Justificatif</t>
  </si>
  <si>
    <t>Currency</t>
  </si>
  <si>
    <t>Nicolas</t>
  </si>
  <si>
    <t>Transport bureau-UCT aller retour/ Adama</t>
  </si>
  <si>
    <t>Transfer fees</t>
  </si>
  <si>
    <t>Transport pour la banque/ Béatrice</t>
  </si>
  <si>
    <t>Bonus média1/presse écrite: fraternité matin,jour plus,nouveau courrier,nord sud, mandat, patriote,l'intelligent/ Adama</t>
  </si>
  <si>
    <t>Bonus média1/opération stop à l'ivoire tévé: sika tv,africa 24,medi1tv/Adama</t>
  </si>
  <si>
    <t>Bonus média1/opération stop à l'ivoire tinternet:news d'Abidjan,educarriere,fraternité matin, science avenir,vonews,matin libre,la synthèse, anadolu, ivoire matin,AIP/Adama</t>
  </si>
  <si>
    <t>Bonus média1/opération stop à l'ivoire tinternet:mapecology, horizon afrika,jda,fraternité matin,allafrica,koaci,gouv,akody,intellivoire,afrique media/Adama</t>
  </si>
  <si>
    <t>Bonus média1/opération stop à l'ivoire tinternet:Ivoiretimes,le griot, bref24, slate afrique,lactucho,eburnie today, ivoirinter24, mediapress24,Connection ivoirienne,africa n°1/Adama</t>
  </si>
  <si>
    <t>Bonus média1/opération stop à l'ivoire tinternet:Afrimag, buzz nouvelle tribune,afrique midi,ivoireagro,actu225, factuelles,signal infos, otimbi/Adama</t>
  </si>
  <si>
    <t>Bonus média1/opération stop à l'ivoire Radio:Vibe radio flash,vibe radio flash, vibe radio journal, radio amitié flash, radio amitié flash 14h, radio amitié journal 18h,radio arc en ciel flash 10h,radio arce en ciel flash 12h, radio arc en ciel flash 18h/Adama</t>
  </si>
  <si>
    <t>Bonus média1/opération stop à l'ivoire Radio: ISTC fm flash 10h, ISTC fm flash 12h, ISTC fm flash 18h, Radio yopougon flash10h, Radio yopougon flash14h, Radio yopougon jounal14h/Adama</t>
  </si>
  <si>
    <t>Transport: Achat de tickets pour mission à san-pedro/ Franck</t>
  </si>
  <si>
    <t>Transport pour la gare aller-retour/ Franck</t>
  </si>
  <si>
    <t>Transport bureau UCT du 15 janvier au 31 janvier /Rens</t>
  </si>
  <si>
    <t>Frais de communication du 05/ Nicolas</t>
  </si>
  <si>
    <t>Frais de communication du 05/ Jean-claude</t>
  </si>
  <si>
    <t>Frais de communication du 05/Adama</t>
  </si>
  <si>
    <t>Frais de communication du 05/Franck</t>
  </si>
  <si>
    <t>Frais de communication du 05/Privat</t>
  </si>
  <si>
    <t>Frais de communication du 05/E50</t>
  </si>
  <si>
    <t>Frais de communication du 05/Béatrice</t>
  </si>
  <si>
    <t>Transport bureau-Marcory aller retour/E50</t>
  </si>
  <si>
    <t>Transport domicile bureau marcory cocody /Adama</t>
  </si>
  <si>
    <t>Transport mission du 05 au 11 Fév / JC</t>
  </si>
  <si>
    <t>Frais de restauration mission du 05 au 11 fév / JC</t>
  </si>
  <si>
    <t>Frais de communication supplémentaire/ JC</t>
  </si>
  <si>
    <t>Transport domicile marcory du 06 au 09 Fév/ E50</t>
  </si>
  <si>
    <t>Transport domicile bureau UCT du 06 au 09 Fév/Adama</t>
  </si>
  <si>
    <t>Achat de cable USB /Adama</t>
  </si>
  <si>
    <t>Frais de communication complémentaire/ Nicolas</t>
  </si>
  <si>
    <t>Bonus média1:opération stop à l'ivoire /presse écrite /Adama</t>
  </si>
  <si>
    <t>Bonus média1/opération stop à l'ivoire tévé: vox africa/ Adama</t>
  </si>
  <si>
    <t>Transport course à la CIE/Béatrice</t>
  </si>
  <si>
    <t>Frais de communication supplémentaire/nicolas</t>
  </si>
  <si>
    <t>Règlement salaire janvier 18 Adama / Rens</t>
  </si>
  <si>
    <t>Frais de recharge de la bouteille de gaz bureau/ Béatrice</t>
  </si>
  <si>
    <t>Transport pour recharge de la bouteille de gaz/ Béatrice</t>
  </si>
  <si>
    <t>Frais de communication du 12/ Rens</t>
  </si>
  <si>
    <t>Frais de communication du 12/ Jean-claude</t>
  </si>
  <si>
    <t>Frais de communication du 12/ Adama</t>
  </si>
  <si>
    <t>Frais de communication du 12/ Franck</t>
  </si>
  <si>
    <t>Frais de communication du 12/ Privat</t>
  </si>
  <si>
    <t>Frais de communication du 12/ Béatrice</t>
  </si>
  <si>
    <t>Frais de communication du 12/ E50</t>
  </si>
  <si>
    <t>Frais de transport mission Abidjan du 12 au 18/ JC</t>
  </si>
  <si>
    <t>Frais de restauration mission Abidjan du 12 au 18/ JC</t>
  </si>
  <si>
    <t>Transport domicile Marcory aller retour du 12 au 16 Fév/E50</t>
  </si>
  <si>
    <t>Remboursement Transport domicile bureau du 05 au 12 Fév/E50</t>
  </si>
  <si>
    <t>Remboursement transport domicile plateau UCT domicile du 05 au 09/ Franck</t>
  </si>
  <si>
    <t>Repas pour 2 Détenus/Franck</t>
  </si>
  <si>
    <t>Transport domicile bureau du 12 au 16 Fév/Franck</t>
  </si>
  <si>
    <t>Transport domicile bureau du 12 au 16 Fév/Béatrice</t>
  </si>
  <si>
    <t>Remboursement surplus de la mission sur San-Pedro/Privat</t>
  </si>
  <si>
    <t>Transport domicile bureau du 12 au 16/Adama</t>
  </si>
  <si>
    <t>Transport domicile bureau du 12 au 16/Privat</t>
  </si>
  <si>
    <t>Remboursement transport domicile aabobo port bouet koumassi UCT du 07/Privat</t>
  </si>
  <si>
    <t>Remboursement transport domicile UCT du 08/ Privat</t>
  </si>
  <si>
    <t>Remboursement Transport bureau bassam UCT du 09/Privat</t>
  </si>
  <si>
    <t>Nourriture des détenus / Privat</t>
  </si>
  <si>
    <t>Remboursement Transport domicile bassam du 10 A/R / Privat</t>
  </si>
  <si>
    <t>Transport bureau Bassam aller retour/ Privat</t>
  </si>
  <si>
    <t>Transport bureau UCT / Franck</t>
  </si>
  <si>
    <t>Remboursement frais de communication mission au ghana/ Rens</t>
  </si>
  <si>
    <t>Entretien du jardin /Béatrice</t>
  </si>
  <si>
    <t>Transport bureau UCT/Franck</t>
  </si>
  <si>
    <t>Nourriture pour des détenus / Privat</t>
  </si>
  <si>
    <t>Remboursement transport / Privat</t>
  </si>
  <si>
    <t>Informaticien disque dure opération/ JC</t>
  </si>
  <si>
    <t>Achat de produit pharmaceutique pour un détenu</t>
  </si>
  <si>
    <t>Transpor domicile vridi du 16/ Adama</t>
  </si>
  <si>
    <t>Frais de communicationdu 19/ Béatrice</t>
  </si>
  <si>
    <t>Frais de communicationdu 19/ Rens</t>
  </si>
  <si>
    <t>Frais de communicationdu 19/ jc</t>
  </si>
  <si>
    <t>Frais de communicationdu 19/ adama</t>
  </si>
  <si>
    <t>Frais de communicationdu 19/ PRIVAT</t>
  </si>
  <si>
    <t>Frais de communicationdu 19/ franck</t>
  </si>
  <si>
    <t>Frais de communicationdu 19/ e50</t>
  </si>
  <si>
    <t>Entretien électricité/ Béatrice</t>
  </si>
  <si>
    <t xml:space="preserve">Transport pour achat d'ampoule </t>
  </si>
  <si>
    <t>Transport domicile bureau/ Adama</t>
  </si>
  <si>
    <t>Transport bureau UCT/Adama</t>
  </si>
  <si>
    <t>Transport Mission à Divo du 20 au 24 Fév / E50</t>
  </si>
  <si>
    <t>Transport domicile bureau /E50</t>
  </si>
  <si>
    <t>Transport domicile bureau du 19 au 23/ Franck</t>
  </si>
  <si>
    <t>Transport domicile bureau du 19 au 23/ Béatrice</t>
  </si>
  <si>
    <t>Communication du 14 Février/ Rens</t>
  </si>
  <si>
    <t>Transport bureau-UCT-MINEF-Bassam-2 plateaux du 01 au 19 Ffévrier/Rens</t>
  </si>
  <si>
    <t>Travel subsistence du 15/ rens</t>
  </si>
  <si>
    <t>Transport mission Abidjan du 19 au 25 Février/ JC</t>
  </si>
  <si>
    <t>Frais de restauration mission abidjan du 19 au 25/ JC</t>
  </si>
  <si>
    <t>Transport domicile bureau aller retour du 20 au 23 / Adama</t>
  </si>
  <si>
    <t>Transport bureau plateau aller retour/Adama</t>
  </si>
  <si>
    <t>Frais d'internet bureau/ Adama</t>
  </si>
  <si>
    <t>Transport domicile tribunal du plateau/Franck</t>
  </si>
  <si>
    <t>Achat de papier toilette/Rens</t>
  </si>
  <si>
    <t>Remboursement assurance/Rens</t>
  </si>
  <si>
    <t>Transport bureau UCT aller retour/ Adama</t>
  </si>
  <si>
    <t>Bonus collectif, individuel, UCT OPération stop ivoire/ Adama</t>
  </si>
  <si>
    <t>Transport bureau bateau pour les transferts/ Béatrice</t>
  </si>
  <si>
    <t>Frais de photocopie fiche de rapport et fiche d'enquête/ Béatrice</t>
  </si>
  <si>
    <t>Frais de communication du 26/ Rens</t>
  </si>
  <si>
    <t>Frais de communication du 26/ JC</t>
  </si>
  <si>
    <t>Frais de communication du 26/ Adama</t>
  </si>
  <si>
    <t>Frais de communication du 26/ Privat</t>
  </si>
  <si>
    <t>Frais de communication du 26/ Franck</t>
  </si>
  <si>
    <t>Frais de communication du 26/ Béa</t>
  </si>
  <si>
    <t>Frais de communication du 26/ E50</t>
  </si>
  <si>
    <t>transport bureau-tribunal-aéroport-domicile du 16 Fév/ Privat</t>
  </si>
  <si>
    <t>Transport domicile bureau aller retour du 26 au 02 Mars/Privat</t>
  </si>
  <si>
    <t>Transport mission investigation à abengourou/E50</t>
  </si>
  <si>
    <t>Frais d'hébergement mission investigation à abengourou/E50</t>
  </si>
  <si>
    <t>Transport mission abidjan du 26 au 28/ JC</t>
  </si>
  <si>
    <t>Frais de restauration mission abidjan du 26 au 28/ JC</t>
  </si>
  <si>
    <t>Transport domicile bureau- domicile gare  routière/E50</t>
  </si>
  <si>
    <t>Transport domicile bureau aller retour du 26 au 02 Mars/Béatrice</t>
  </si>
  <si>
    <t>Transport domicile bureau du 26 au 02 mars/ Franck</t>
  </si>
  <si>
    <t>Transport bureau tribunal du plateau aller retour / Franck</t>
  </si>
  <si>
    <t>Transport domicile tribunal du plateau domicile du 26/Franck</t>
  </si>
  <si>
    <t>Transport bureau aéroport aller retour/Privat</t>
  </si>
  <si>
    <t>Transport bureau plateau aller retour/Béatrice</t>
  </si>
  <si>
    <t>Transport course au super marché/Béatrice</t>
  </si>
  <si>
    <t>Achat de produits d'entretien bureau</t>
  </si>
  <si>
    <t>Salaire Février femme de ménage/Béatrice</t>
  </si>
  <si>
    <t>Transport course à Bolloré/Béatrice</t>
  </si>
  <si>
    <t>Transport domicile brigarde de recherche bureau/ Franck</t>
  </si>
  <si>
    <t>Salaire février + prime d'assiduité Privat/ Rens</t>
  </si>
  <si>
    <t>Salaire février + prime d'assiduité Franck/ Rens</t>
  </si>
  <si>
    <t>Salaire février + prime d'assiduité Adama/ Rens</t>
  </si>
  <si>
    <t>Work compensation janvier 18 Béatrice/SGBCI</t>
  </si>
  <si>
    <t>Achat de journaux/ adama</t>
  </si>
  <si>
    <t>Operation</t>
  </si>
  <si>
    <t>Frais de restauration et trust building mission à san-pedro du 03 /Privat</t>
  </si>
  <si>
    <t>Frais d'hébergement mission à san-pedro du 03 /Privat</t>
  </si>
  <si>
    <t>Trust building mission à san-pedro du 03 /Privat</t>
  </si>
  <si>
    <t>Frais de communication mission à san-pedro du 03 /Privat</t>
  </si>
  <si>
    <t>Frais de location véhicule + carburant mission à san-pedro du 03 /Privat</t>
  </si>
  <si>
    <t>JC</t>
  </si>
  <si>
    <t>Transport bureau banque aller retour / Béatrice</t>
  </si>
  <si>
    <t>Transport domicile bureau du 05 au 09 Fév / Béatrice</t>
  </si>
  <si>
    <t>Frais de mission transport retour et repas pour 3 personnes mission san-pedro /Privat</t>
  </si>
  <si>
    <t>Frais de restauration mission san-pedro / Privat</t>
  </si>
  <si>
    <t>Transport Mission Abidjan du 03 au 08 / Nicolas</t>
  </si>
  <si>
    <t>Frais de restauration Mission Abidjan du 03 au 08 / Nicolas</t>
  </si>
  <si>
    <t>Transport bureau tribunal du 12 fev aller retour /Privat</t>
  </si>
  <si>
    <t>Transpor domicile vridi du 17/ E50</t>
  </si>
  <si>
    <t>Transport bureau-banque-LDF-Bureau aller retour taxis/ Béatrice</t>
  </si>
  <si>
    <t>Frais de restauration et hébergement Mission à Divo du 20 au 24 Fév / E50</t>
  </si>
  <si>
    <t>Trust building Mission à Divo du 20 au 24 Fév / E50</t>
  </si>
  <si>
    <t>Achat de fourniture de bureau/ Béatrice</t>
  </si>
  <si>
    <t>Bonus UCT opération de Janvier, agents du 19 et du 20 Février/ Adama</t>
  </si>
  <si>
    <t>trust building mission investigation à abengourou/E50</t>
  </si>
  <si>
    <t>Frais de restauration  mission investigation à abengourou/E50</t>
  </si>
  <si>
    <t>Salaire Février 18 Béatrice</t>
  </si>
  <si>
    <t xml:space="preserve">Rent &amp; Utilities </t>
  </si>
  <si>
    <t>Règlement facture d'électricité bureau/ sgbci</t>
  </si>
  <si>
    <t>Règlement loyer bureau janvier 18/ sgbci</t>
  </si>
  <si>
    <t>Trust building mission du 05 au 11 fév / JC</t>
  </si>
  <si>
    <t>Jean-Claude</t>
  </si>
  <si>
    <t>(vide)</t>
  </si>
  <si>
    <t>Étiquettes de colonnes</t>
  </si>
  <si>
    <t>Somme de spent</t>
  </si>
  <si>
    <t>Bonus opération janvier pour Adama/ Rens</t>
  </si>
  <si>
    <t>Prime d'assiduité(Bonus heure) janvier pr adama/ Rens</t>
  </si>
  <si>
    <t>Frais de transfert de fond à privat mission san-pedro/ Privat</t>
  </si>
  <si>
    <t>Bonus opération janvier pour E50/Rens</t>
  </si>
  <si>
    <t>Remboursement complément de transport /adama</t>
  </si>
  <si>
    <t>Remboursement complément de transport du 17/E50</t>
  </si>
  <si>
    <t>Bonus pération Tony de janvier pour Franck/ Rens</t>
  </si>
  <si>
    <t>Bonus opération Tony de janvier pour Privat/ Rens</t>
  </si>
  <si>
    <t>Frais de mission abidjan du 01 au 03 Janvier FEEDING/ Ofir</t>
  </si>
  <si>
    <t>Ofir</t>
  </si>
  <si>
    <t>Transport domicile petit boudha/ Adama</t>
  </si>
  <si>
    <t>Transport domicile petit boudha/ Adama du 02 janvier</t>
  </si>
  <si>
    <t>Transport du 1é:domicile-cocody angré-zone 4-domicile puis du 2: domicile treicville-bureau-domicile/ Privat</t>
  </si>
  <si>
    <t>Transport domicile petit boudha aller retour/ Adama</t>
  </si>
  <si>
    <t>Transport bureau-plateau puis zone 4 domicile aller retour du 04 au 06 janvier/Franck</t>
  </si>
  <si>
    <t>Frais passeport pour Ofir/Franck</t>
  </si>
  <si>
    <t>Frais de recharge du gaz bureau/ Rens</t>
  </si>
  <si>
    <t>transport pour recharge du gaz/Rens</t>
  </si>
  <si>
    <t>Transport domicile bureau aller retour/ Franck</t>
  </si>
  <si>
    <t>Bonus média/presse écrite  intelligent d'Abidjan/ Adama</t>
  </si>
  <si>
    <t>Frais de communication internet /Adama</t>
  </si>
  <si>
    <t>Frais de restauration mission Abidjan du 04  Janvier Feeding / OFIR</t>
  </si>
  <si>
    <t>Frais de restauration mission Abidjan du 04 Janvier Feeding / OFIR</t>
  </si>
  <si>
    <t>Frais de restauration mission Abidjan du 05Janvier Feeding / OFIR</t>
  </si>
  <si>
    <t>Frais de restauration mission Abidjan du 05 Janvier Feeding / OFIR</t>
  </si>
  <si>
    <t>local transport  mission Abidjan du 05 Janvier Office-UCT / OFIR</t>
  </si>
  <si>
    <t>local transport  mission Abidjan du 05 Janvier UCT-Office / OFIR</t>
  </si>
  <si>
    <t>Phone  mission Abidjan du 05 Janvier Feeding / OFIR</t>
  </si>
  <si>
    <t>Phone  mission Abidjan du 06 Janvier / OFIR</t>
  </si>
  <si>
    <t>feeding mission Abidjan du 06 Janvier / OFIR</t>
  </si>
  <si>
    <t>feeding mission Abidjan du 07Janvier / OFIR</t>
  </si>
  <si>
    <t>feeding mission Abidjan du 07 Janvier / OFIR</t>
  </si>
  <si>
    <t>Phone du 08 janvier/Ofire</t>
  </si>
  <si>
    <t>local transport UCT-Office du 08 janvier / OFIR</t>
  </si>
  <si>
    <t>Transport domicile - petit boudha aller retour/ Adama</t>
  </si>
  <si>
    <t>Transport domicile-riviera bonoumin aller retour / Adama</t>
  </si>
  <si>
    <t>Transport domicile -petit boudha aller retour/ Adama</t>
  </si>
  <si>
    <t>Frais de photocopie des fiches d'enquêtes/Béatrice</t>
  </si>
  <si>
    <t>Achat de 4 cartouches d'encre noir et couleur/ Béatrice</t>
  </si>
  <si>
    <t>Frais de transport pour le plateau aller retour/ Béatrice</t>
  </si>
  <si>
    <t>Transport investigation Riviera aller retour du 08 au 09/ E50</t>
  </si>
  <si>
    <t>Transport domicile bureau aller retour du 08 au 12 Janvier/Béatrice</t>
  </si>
  <si>
    <t>Frais de communication du 08 au 12 Janvier / Rens</t>
  </si>
  <si>
    <t>Frais de communication du 08 au 12 Janvier / Béatrice</t>
  </si>
  <si>
    <t>Frais de communication du 08 au 12 Janvier / Privat</t>
  </si>
  <si>
    <t>Frais de communication du 08 au 12 Janvier / Franck</t>
  </si>
  <si>
    <t>Frais de communication du 08 au 12 Janvier / Adama</t>
  </si>
  <si>
    <t>Frais de communication du 08 au 12 Janvier / E50</t>
  </si>
  <si>
    <t>Transport pour achat de produit d'entretien bureau/ Béatrice</t>
  </si>
  <si>
    <t>Transport domicile-riviera bonoumin bietry casino-petit boudha-léon viet-casino-domicile/ Adama</t>
  </si>
  <si>
    <t>Achat d'ampoule pour bureau/ Béatrice</t>
  </si>
  <si>
    <t>Frais d'hébergement Bureau-hotel Abidjan sud (séjour) / Franck</t>
  </si>
  <si>
    <t>Transport domicile-plateau du 04+ domicile -vridi aller retour du 06 au 09+transport pour véhicule GMC+ Domicile -bureau du 10/ Franck</t>
  </si>
  <si>
    <t>Achat d'une caisse /Béatrice</t>
  </si>
  <si>
    <t>Transport pour achat d'une caisse/ Béatrice</t>
  </si>
  <si>
    <t>Frais de prestation de l'électricien pour pose des ampoules et entretien/ Béatrice</t>
  </si>
  <si>
    <t xml:space="preserve">Remboursement transport bureau-zone 4-bietry-domicile du 02 janvier /Privat  </t>
  </si>
  <si>
    <t xml:space="preserve">Remboursement transport domicile-zone4-bietry-domicile du 03 janvier/Privat  </t>
  </si>
  <si>
    <t xml:space="preserve">Remboursement transport domicile- Marcory-zone 4-biétry-vridi-domicile du 4 Janvier/Privat  </t>
  </si>
  <si>
    <t xml:space="preserve">Remboursement transport domicile-vridi-du 05 Janvier/Privat  </t>
  </si>
  <si>
    <t xml:space="preserve">Remboursement transport domicile-vridi-bureau maison du 06 Janvier/Privat  </t>
  </si>
  <si>
    <t xml:space="preserve">Remboursement transport domicile-vridi-hôtel Abidjan sud du 07 Janvier/Privat  </t>
  </si>
  <si>
    <t>Transport hôtel abidjan sud-forum-vridi-zone 4-bietry- du 08 au 09 Janvier,aeroport bureau/ Privat</t>
  </si>
  <si>
    <t>Frais d'hébergement hôtel Abidjan sud Séjour du 06 au 09 janvier/ Privat</t>
  </si>
  <si>
    <t>Transport bureau Angré sur mission abidjan du 10 janvier/ Cyrille</t>
  </si>
  <si>
    <t>Cyrille</t>
  </si>
  <si>
    <t>Frais de restauration sur mission abidjan du 10  janvier/ Cyrille</t>
  </si>
  <si>
    <t>Achat de carte sim sur mission abidjan du 10 janvier/ Cyrille</t>
  </si>
  <si>
    <t>Achat de crédit de communication sur mission abidjan du 10 janvier/ Cyrille</t>
  </si>
  <si>
    <t>Transport Bureau-, restau-bureau sur mission abidjan du 11 janvier/ Cyrille</t>
  </si>
  <si>
    <t>Feeding Cuisine (Boules, sauce) sur mission abidjan du 11 janvier/ Cyrille</t>
  </si>
  <si>
    <t>Feeding Restaurant sur mission abidjan du 11 janvier/ Cyrille</t>
  </si>
  <si>
    <t>Feeding Restaurant Transport Bureau-, restau-bureau</t>
  </si>
  <si>
    <t>Transport Bureau-, restau-bureau sur mission abidjan du 12 janvier/ Cyrille</t>
  </si>
  <si>
    <t>Feeding Restaurant sur mission abidjan du 12 janvier/ Cyrille</t>
  </si>
  <si>
    <t>Feeding Boissons sur mission abidjan du 12 janvier/ Cyrille</t>
  </si>
  <si>
    <t>Feeding Cuisine (riz, sauce) sur mission abidjan du 12 janvier/ Cyrille</t>
  </si>
  <si>
    <t>Feeding Pain, lait, sucre, chocolat sur mission abidjan du 12 janvier/ Cyrille</t>
  </si>
  <si>
    <t>Transport Bureau-, restau (Angré)-bureau sur mission abidjan du 12 janvier/ Cyrille</t>
  </si>
  <si>
    <t>Transport Hôte-Restau-Hôtel sur mission abidjan du 13 janvier/ Cyrille</t>
  </si>
  <si>
    <t xml:space="preserve"> Feeding Pain, lait, sucre, chocolat sur mission abidjan du 13 janvier/ Cyrille</t>
  </si>
  <si>
    <t>crédit de commnication sur mission abidjan du 13 janvier/ Cyrille</t>
  </si>
  <si>
    <t>Feeding Repas, boissons sur mission abidjan du 13 janvier/ Cyrille</t>
  </si>
  <si>
    <t>Transport Hôte-Restau-Hôtel  sur mission abidjan du 14 janvier/ Cyrille</t>
  </si>
  <si>
    <t>Feeding Repassur mission abidjan du 14 janvier/ Cyrille</t>
  </si>
  <si>
    <t>Feeding boisson sur mission abidjan du 14 janvier/ Cyrille</t>
  </si>
  <si>
    <t>Transport Hôte-Restau-Hôtel sur mission abidjan du 14 janvier/ Cyrille</t>
  </si>
  <si>
    <t>Feeding Repas sur mission abidjan du 14 janvier/ Cyrille</t>
  </si>
  <si>
    <t>Transport Hôte-Restau-Hôtel sur mission abidjan du 15 janvier/ Cyrille</t>
  </si>
  <si>
    <t>Feeding Repas, boissonsur mission abidjan du 15janvier/ Cyrille</t>
  </si>
  <si>
    <t>Frais de communication pour I55s/ Privat</t>
  </si>
  <si>
    <t>Transport domicile-bureau-zone 4-casino-petit boudha-léon-domicile/Adama</t>
  </si>
  <si>
    <t>Transport pour surveillance du 10 Janvier/ E50</t>
  </si>
  <si>
    <t>Transport pour surveillance du 11 au 14 Janvier/ E50</t>
  </si>
  <si>
    <t>Transport zone 4- Bureau/ Cyrille</t>
  </si>
  <si>
    <t>Transport domicile - petit boudha aller retour 4000 du 12 au 14/ Adama</t>
  </si>
  <si>
    <t>Transport bureau-cocody angré-domicile/ Privat</t>
  </si>
  <si>
    <t>Transport domicile bureau aller retour/ Privat</t>
  </si>
  <si>
    <t>Transport bureau zone 4-bietry-bietry1-bietry2; vridi-domicile-bureau/Privat</t>
  </si>
  <si>
    <t>Transport mission à vridi du 13 au 14/ cyrille</t>
  </si>
  <si>
    <t>Séjour à Vridi mission du 13 au 14/ cyrille</t>
  </si>
  <si>
    <t>Achat de carte sim et crédit de communication pour mission à vridi du 13 au 14 / cyrille</t>
  </si>
  <si>
    <t>Transport domicile vridi cité pour surveillance du 14 au 17 Janvier/ E50</t>
  </si>
  <si>
    <t>Frais d'hébergement hôtel Abidjan pour surveillance du 14 au 17 janvier/ E50</t>
  </si>
  <si>
    <t>Frais de restauration du 14 au 17 Janvier pour surveillance/ E50</t>
  </si>
  <si>
    <t>Transport domicile zone 4-casino bietry-domicile/Adama</t>
  </si>
  <si>
    <t>Transport mission Abidjan du 14 au 20 Janvier/ JC</t>
  </si>
  <si>
    <t>Frais de restauration mission Abidjan du 14 au 20 Janvier/ JC</t>
  </si>
  <si>
    <t>Transport Bureau-Hôtel-Bureau du 16/Cyrille</t>
  </si>
  <si>
    <t>Feeding Boissons du 16</t>
  </si>
  <si>
    <t>Feeding cuisine du 16</t>
  </si>
  <si>
    <t>Feeding du 17</t>
  </si>
  <si>
    <t>Feeding Restaurant du 17</t>
  </si>
  <si>
    <t>Transport Bureau-Hôtel-Bureau du 17</t>
  </si>
  <si>
    <t>Feeding Boissons du 17</t>
  </si>
  <si>
    <t>Transport Bureau-Hôtel-Bureau du 18</t>
  </si>
  <si>
    <t>Feeding Restaurant du 18</t>
  </si>
  <si>
    <t>Feeding cuisine DU 18</t>
  </si>
  <si>
    <t>Feeding DU 18</t>
  </si>
  <si>
    <t>Transport supplément transport opération du 18</t>
  </si>
  <si>
    <t>Transport Impression docs pour opération du 19</t>
  </si>
  <si>
    <t>Feeding restaurant cuisine du 19 au 22 Janvier</t>
  </si>
  <si>
    <t>Transport du 19 au 22 Janvier</t>
  </si>
  <si>
    <t>Transport domicile-espace choco aller retour opération/ Adama</t>
  </si>
  <si>
    <t>Transport local office-airport du 15 Janvier/ Ofir</t>
  </si>
  <si>
    <t>Feeding du 16 janvier/ Ofir</t>
  </si>
  <si>
    <t>Frais de communication du 16 janvier/Ofir</t>
  </si>
  <si>
    <t>Feeding du 17 janvier/ Ofir</t>
  </si>
  <si>
    <t>Frais de transport domicile bureau du 15 au 19 Janvier aller retour/Béatrice</t>
  </si>
  <si>
    <t>Frais de communication / Ofir</t>
  </si>
  <si>
    <t>Frais de communication / Rens</t>
  </si>
  <si>
    <t>Frais de communication / JC</t>
  </si>
  <si>
    <t>Frais de communication du 15 au 19 Janvier/ Privat</t>
  </si>
  <si>
    <t>Frais de communication du 15 au 19 Janvier/ Franck</t>
  </si>
  <si>
    <t>Frais de communication du 15 au 19 Janvier/ Adama</t>
  </si>
  <si>
    <t>Frais de communication du 15 au 19 Janvier/ E50</t>
  </si>
  <si>
    <t>Frais de communication du 15 au 19 Janvier/ Béatrice</t>
  </si>
  <si>
    <t>Frais de communication du 15 au 19 Janvier/ Cyrille</t>
  </si>
  <si>
    <t>Frais de transport pour achat de crédit de communication/Béatrice</t>
  </si>
  <si>
    <t>Transport domicile-zone 4-bietry-vridi cité-espace choco-domicile/ Adama</t>
  </si>
  <si>
    <t>Remboursement frais de transport du 13 chez léon espace choco/ Adama</t>
  </si>
  <si>
    <t>Achat de quit pour chien Tony/ Adama</t>
  </si>
  <si>
    <t>Remboursement frais d'achat d'ordinateur de travail/ Rens</t>
  </si>
  <si>
    <t>Frais de transport complémentaire / Adama</t>
  </si>
  <si>
    <t>Transport domicile bureau aller  retour/ Adama</t>
  </si>
  <si>
    <t>Transport domicile-bietry-cap sud- ste thérèse-bureau pour opération/Adama</t>
  </si>
  <si>
    <t>Transport domicile-cocody angré-zone4-taxi course-vridi-domicile, du 14 au 17 Jnavier pour opération/ Privat</t>
  </si>
  <si>
    <t>Transport bureau cap sud pour opération / Adama</t>
  </si>
  <si>
    <t>Achat de torche lampe,sac poubelle,sac plastique, pince pour opération/ Adama</t>
  </si>
  <si>
    <t>Frais de communication pour opération/ Ofir</t>
  </si>
  <si>
    <t>Frais de communication pour opération/ Rens</t>
  </si>
  <si>
    <t>Frais de communication pour opération/ JC</t>
  </si>
  <si>
    <t>Frais de communication pour opération/ Cyrille</t>
  </si>
  <si>
    <t>Frais de communication pour opération/ Adama</t>
  </si>
  <si>
    <t>Frais de communication pour opération/ Privat</t>
  </si>
  <si>
    <t>Frais de communication pour opération/ Franck</t>
  </si>
  <si>
    <t>Frais de communication pour opération/E50</t>
  </si>
  <si>
    <t>Frais de séjour hôtel pour surveillance de 6 jours à raison de 20000 par jour opération/E50</t>
  </si>
  <si>
    <t>Frais de restauration  pour surveillance de 6 jours à raison de 3000 par jour/E50</t>
  </si>
  <si>
    <t>Frais d'envoie de fond à E50 pour opération/ E50</t>
  </si>
  <si>
    <t>Frais de location de 3 véhicules pour opération 2 jours/ Rens</t>
  </si>
  <si>
    <t>Transport pour transfert de communication et OM/ Béatrice</t>
  </si>
  <si>
    <t>Transport pour la banque / Béatrice</t>
  </si>
  <si>
    <t>Transport bureau-vridi-biétry-domicile/Privat</t>
  </si>
  <si>
    <t>Transport domicile-bureau aller retour du 17 au 18 janvier/ Franck</t>
  </si>
  <si>
    <t>Transport Abidjan pour opération du 18 au 19/Adama</t>
  </si>
  <si>
    <t>Bonus média RTI1/Adama</t>
  </si>
  <si>
    <t>Bonus média Radio CI/Adama</t>
  </si>
  <si>
    <t>Transport pour opération- bureau-vridi hotel-UCT-domicile/Franck</t>
  </si>
  <si>
    <t>Transport pour opération-bureau-vridi-UCT-bureau/Cyrille</t>
  </si>
  <si>
    <t>Transport pour opération-bureau akwaba-vridi cité-UCT-bureau/ Jean-claude</t>
  </si>
  <si>
    <t>Transport pour opération-bureau-vridi-UCT-bureau/Privat</t>
  </si>
  <si>
    <t>Achat de fourniture de bureau: encre, clé USB, Trombonnes,blanco,stylos/Béatrice</t>
  </si>
  <si>
    <t>Impression de 200 fiches d'enquête / Béatrice</t>
  </si>
  <si>
    <t>Transport bureau-plateau-prima center-Marcory ste bernadette-plateau-bureau /Bureau</t>
  </si>
  <si>
    <t>Location de 2 véhicules pour 2 jours soit 25000*2*2/ E50</t>
  </si>
  <si>
    <t>Transport domicile bureau du 22 au 26 Jnavier/ E50</t>
  </si>
  <si>
    <t>Frais de communication du 22 au 26/ Rens</t>
  </si>
  <si>
    <t>Frais de communication du 22 au 26/ JC</t>
  </si>
  <si>
    <t>Frais de communication du 22 au 26/ Adama</t>
  </si>
  <si>
    <t>Frais de communication du 22 au 26/ Privat</t>
  </si>
  <si>
    <t>Frais de communication du 22 au 26/ Franck</t>
  </si>
  <si>
    <t>Frais de communication du 22 au 26/ Béatrice</t>
  </si>
  <si>
    <t>Frais de communication du 22 au 26/ E50</t>
  </si>
  <si>
    <t>Transport bureau UCT aller retour/ E50</t>
  </si>
  <si>
    <t>Location de 2 véhicules pour 2 jours + carburant/ Rens</t>
  </si>
  <si>
    <t>Achat de materiel: disque dure externe, lecteur carte mémoire, power bank/ Adama</t>
  </si>
  <si>
    <t>Transport pour transfert d'unités/ Béatrice</t>
  </si>
  <si>
    <t>Transport domicile bureau du 22 au 23 Janvier/ Béatrice</t>
  </si>
  <si>
    <t>Transport sur Mission abidjan du 22 au 26 /Nicolas</t>
  </si>
  <si>
    <t>Restauration sur mission abidjan du 22 au 26 / Nicolas</t>
  </si>
  <si>
    <t>Transport mission Abidjan du 23 au 27/ JC</t>
  </si>
  <si>
    <t>Restauration mission Abidjan du 23 au 27/ JC</t>
  </si>
  <si>
    <t>Transport UCT bureau du 23/ Cyrille</t>
  </si>
  <si>
    <t>Transport du 24 /cyrille</t>
  </si>
  <si>
    <t>Transport bureau UCT bureau hôtel du 25/cyrille</t>
  </si>
  <si>
    <t>Transport bureau UCT bureau tribunal du 26/cyrille</t>
  </si>
  <si>
    <t>Feeding du 23 /cyrille</t>
  </si>
  <si>
    <t>Feeding du 24/cyrille</t>
  </si>
  <si>
    <t>Feeding du 25 /cyrille</t>
  </si>
  <si>
    <t>Feeding du 26 /cyrille</t>
  </si>
  <si>
    <t>Feeding du 27 /cyrille</t>
  </si>
  <si>
    <t>Transport  du 27/cyrille</t>
  </si>
  <si>
    <t>Transport  du 28/cyrille</t>
  </si>
  <si>
    <t>Feeding du 28 /cyrille</t>
  </si>
  <si>
    <t>Transport  du 29/cyrille</t>
  </si>
  <si>
    <t>Feeding du 29/cyrille</t>
  </si>
  <si>
    <t>Frais d'internet bureau /Béatrice</t>
  </si>
  <si>
    <t>Frais de communication /cyrille</t>
  </si>
  <si>
    <t>Frais de carburant et consultation 2 prevenus pour l'opération/ Rens</t>
  </si>
  <si>
    <t>Frais de consultation 2 prevenus pour l'opération/ Rens</t>
  </si>
  <si>
    <t>Jail visit</t>
  </si>
  <si>
    <t>Transport pour opération/Franck</t>
  </si>
  <si>
    <t>Frais de déplacement du trophé de l'opération/ Adama</t>
  </si>
  <si>
    <t>Transport course opération/ Privat</t>
  </si>
  <si>
    <t>Achat d'un disque dure pour opération/JC</t>
  </si>
  <si>
    <t>Frais de visa / Nicolas</t>
  </si>
  <si>
    <t>Transport bureau direction générale de la police pour visa / Nicolas</t>
  </si>
  <si>
    <t>Frais de photocopie documents opération /Nicolas</t>
  </si>
  <si>
    <t>Frais d'evoie western union / Béatrice</t>
  </si>
  <si>
    <t>Transport pour transfert western union / Béatrice</t>
  </si>
  <si>
    <t>Transport domicile bureau du 26 / Béatrice</t>
  </si>
  <si>
    <t>Transport domicile-uct du 24 au 26 /Privat</t>
  </si>
  <si>
    <t>Transport domicile bureau du 26 / Adama</t>
  </si>
  <si>
    <t>Food allowence pour garde chez Tony du 19/ Adama</t>
  </si>
  <si>
    <t>Transport domicileboulevard antananarivo-uct du 20 aller retour/ Adama</t>
  </si>
  <si>
    <t>Transport domicile-uct du 22 aller retour/ Adama</t>
  </si>
  <si>
    <t>Transport domicile cap sud-uct du 23/ Adama</t>
  </si>
  <si>
    <t>Transport domicile uct du 24 aller retour/ Adama</t>
  </si>
  <si>
    <t>Transport domicile uct du 25 aller retour/ Adama</t>
  </si>
  <si>
    <t>Frais d'impression documents du 19 au 20 janvier/Cyrille</t>
  </si>
  <si>
    <t>Solde des Frais de déplacement et replacement de trophée de l'opération/Adama</t>
  </si>
  <si>
    <t>Frais d'impression de documents pour l'opération/ JC</t>
  </si>
  <si>
    <t>Frais d'envoie de disque dure par DHL/ JC</t>
  </si>
  <si>
    <t>Frais de restauration mission Abidjan du 28 au 31 janvier / JC</t>
  </si>
  <si>
    <t>Frais de Transport mission Abidjan du 28 au 31 janvier / JC</t>
  </si>
  <si>
    <t>Transport koumassi yopougon/ E50</t>
  </si>
  <si>
    <t>Transport domicile bureau-cible koumassi / Adama</t>
  </si>
  <si>
    <t>Transport Abidjan du 01 au 13 Janvier pour opération/ Rens</t>
  </si>
  <si>
    <t>Téléphone Abidjan du 01 au 13 Janvier pour opération / Rens</t>
  </si>
  <si>
    <t>Transport pour la banque avec JC / Béatrice</t>
  </si>
  <si>
    <t>Transport bureau-UCT aller retour / Cyrille</t>
  </si>
  <si>
    <t>Remboursement frais de réliure de documents de l'opération/JC</t>
  </si>
  <si>
    <t>Remboursement achat de cartouche d'encre pour Emma/ JC</t>
  </si>
  <si>
    <t>Transport domicile bureau aller retour du 29 au 02 Févr / Béatrice</t>
  </si>
  <si>
    <t>Transport domicile bureau aller retour du 29 au 02 Févr / Franck</t>
  </si>
  <si>
    <t>Frais de communication du 29 au 02 Fév / Rens</t>
  </si>
  <si>
    <t>Frais de communication du 29 au 02 Fév /Nicolas</t>
  </si>
  <si>
    <t>Frais de communication du 29 au 02 Fév / JC</t>
  </si>
  <si>
    <t>Frais de communication du 29 au 02 Fév /Cyrille</t>
  </si>
  <si>
    <t>Frais de communication du 29 au 02 Fév / Adama</t>
  </si>
  <si>
    <t>Frais de communication du 29 au 02 Fév /Franck</t>
  </si>
  <si>
    <t>Frais de communication du 29 au 02 Fév /privat</t>
  </si>
  <si>
    <t>Frais de communication du 29 au 02 Fév / Béatrice</t>
  </si>
  <si>
    <t>Frais de communication du 29 au 02 Fév /E50</t>
  </si>
  <si>
    <t>Transport domicile bureau aller retour du 29 au 02 Févr /Privat</t>
  </si>
  <si>
    <t>Transport adjamé UCT domicile/ Privat</t>
  </si>
  <si>
    <t>Achat d'un téléphone pour opération/Cyrille</t>
  </si>
  <si>
    <t>Transport pour achat du téléphone/ Cyrille</t>
  </si>
  <si>
    <t>Transport mission Abidjan du 30 au 02 Février/ Cyrille</t>
  </si>
  <si>
    <t>Frais de restauration mission du 30 au 02 Février/ Cyrille</t>
  </si>
  <si>
    <t>Transport domicile cible koumassi aller retour du 29 au 02 Févr /Adama</t>
  </si>
  <si>
    <t>Transport domicile bureau du  29 au 30 /E50</t>
  </si>
  <si>
    <t>Transport domicile cible koumassi aller retour / E50</t>
  </si>
  <si>
    <t>Transport bureau super-marché/ Béatrice</t>
  </si>
  <si>
    <t>Achat d'un cable pour ordinateur/ Franck</t>
  </si>
  <si>
    <t>Transport gare de bassam bolloré/ Béatrice</t>
  </si>
  <si>
    <t>Transport koumassi marché/Nicolas</t>
  </si>
  <si>
    <t>Transport mission abidjan du 27 au 02 fév/Nicolas</t>
  </si>
  <si>
    <t>Feeding mission abidjan du 27 au 02 fév/Nicolas</t>
  </si>
  <si>
    <t>Transport bureau UCT adjamé bureau/ Cyrille</t>
  </si>
  <si>
    <t>Achat d'un cableà disque dure/ Cyrille</t>
  </si>
  <si>
    <t>Work compensation janvier / femme de ménage</t>
  </si>
  <si>
    <t>Work compensation janvier+ bonus heure/ Franck</t>
  </si>
  <si>
    <t>Work compensation janvier + bonus heure/ Privat</t>
  </si>
  <si>
    <t>Work compensation janvier / E50</t>
  </si>
  <si>
    <t>Services</t>
  </si>
  <si>
    <t>Frais de transport mission à san-pedro du 03 /Privat</t>
  </si>
  <si>
    <t>Travel Expenses</t>
  </si>
  <si>
    <t>Frais bancaires janvier 2018</t>
  </si>
  <si>
    <t>Wildcat</t>
  </si>
  <si>
    <t>Transport domicile UCT bureau / Franck</t>
  </si>
  <si>
    <t>Transport bureau bateau pour Réliure document ministère/Béatrice</t>
  </si>
  <si>
    <t>Frais de Réliure document ministère/Béatrice</t>
  </si>
  <si>
    <t>Frais de transfert de fonds à E50/ Franck</t>
  </si>
  <si>
    <t>Transport domicile bureau aller retour du 05 au 09/ Privat</t>
  </si>
  <si>
    <t>Transport domicile bureau aller retour du 05 au 09/Franck</t>
  </si>
  <si>
    <t>Transport domicile prison civile / Franck</t>
  </si>
  <si>
    <t>Achat de journaux/ Adama</t>
  </si>
  <si>
    <t>Transport domicile bureau aller retour du 05 au 09/Adama</t>
  </si>
  <si>
    <t>Transport domicile bureau aller retour du 05 au 09/Béa</t>
  </si>
  <si>
    <t>salaire février pour E50/ Rens</t>
  </si>
  <si>
    <t>Photocopie des affiches des enquêteurs/ Adama</t>
  </si>
  <si>
    <t>Transport bureau akadjoba A/R/ Adama</t>
  </si>
  <si>
    <t>Transport cocody pour coller les affiches des enquêteurs/Adama</t>
  </si>
  <si>
    <t>Main d'œuvre des 2 agents qui vont coller les affiches/Adama</t>
  </si>
  <si>
    <t>Remoursement du transport du 21 au 28 février /Rens</t>
  </si>
  <si>
    <t>Transport bureau-banque-LDF-bureau/ Béatrice</t>
  </si>
  <si>
    <t>Bonus média Février-presse écrite : l'inter,le nouveau courrier, le mandat, le nouveau réveil/Adama</t>
  </si>
  <si>
    <t>Bonus média Février-Radio: news flash radio yop, news flash radio amitié,news flash radio amitié, news flash radio Côte-d'Ivoire, news flash radio Côte-d'Ivoire,news flash radio amitié</t>
  </si>
  <si>
    <t>Bonus média Février- Internet: APR,KOACI, Signal info, Ivoire times,Regionale info, le débat ivoirien</t>
  </si>
  <si>
    <t>Bonus média Février- Internet: Ivoire matin,JDA,Fraternité matin,Eburnie today,Infodrome,AIP, world news, Abidjan net,Atoo ci,RTI info</t>
  </si>
  <si>
    <t>Bonus média Février- Internet: Vibe radio-flash, Vibe radio-flash,radio ISTC FM-flash,radio ISTC FM-flash,radio ISTC FM-journal,Radio arc en ciel flash,Radio arc en ciel flash,Radio arc en ciel journal, radio yop flash, radio yop flash</t>
  </si>
  <si>
    <t>Transport bureau plateau aller retour/ Privat</t>
  </si>
  <si>
    <t>Transport domicile aéropport-treichville domicile/Privat</t>
  </si>
  <si>
    <t>Transport domicile aéropport- domicile/Franck</t>
  </si>
  <si>
    <t>Transport domicile bureaualler retour du 08 au 09/ E50</t>
  </si>
  <si>
    <t>Transport domicile bureau du 12au 16 mars (A/R)/ Privat</t>
  </si>
  <si>
    <t>Transport domicile bureau du 12 au 16 mars (A/R)/ Franck</t>
  </si>
  <si>
    <t>Transport domicile bureau du 12 au 16 mars (A/R)/ adama</t>
  </si>
  <si>
    <t>Transport domicile bureau du 12 mars (A/R)/ E50</t>
  </si>
  <si>
    <t>Transport pour DHL aller retour/ Adama</t>
  </si>
  <si>
    <t>Transport domicile bureau aller retour du 12 au 16 mars/ Béa</t>
  </si>
  <si>
    <t>Transport pour UCT aller retour/ franck</t>
  </si>
  <si>
    <t>Transport pour Tibunal aller retour/ Privat</t>
  </si>
  <si>
    <t>Transport mission Abidjan du 14 au 18 Mars/ JC</t>
  </si>
  <si>
    <t>Restauration sur mission Abidjan du 14 au 18 Mars/ JC</t>
  </si>
  <si>
    <t>Transport pour l'aeroport aller retour/Privt</t>
  </si>
  <si>
    <t>Transport bureau banque aller en bateau, retour taxi /Béatrice</t>
  </si>
  <si>
    <t>Transport domicile bureau du 19 au 23 /Adama</t>
  </si>
  <si>
    <t>Transport domicile bureau du 19 au 23 /Franck</t>
  </si>
  <si>
    <t>Transport domicile bureau du 19 au 23 /Béatrice</t>
  </si>
  <si>
    <t>Transport domicile bureau bel air / E50</t>
  </si>
  <si>
    <t>Achat de batterie de portable infinix/ E50</t>
  </si>
  <si>
    <t>Frais de recharge de la bouteille de gaz/ Béatrice</t>
  </si>
  <si>
    <t>Transport pour recharge de la bouteille de gaz/Béatrice</t>
  </si>
  <si>
    <t>Règlement de la facture d'internet bureau /Béa</t>
  </si>
  <si>
    <t>Transport koumassi plateau (taxi) pour règlement internet bureau / Béatrice</t>
  </si>
  <si>
    <t>Frais de mission supplémentaire à san-pedro pour location de véhicule /Privat</t>
  </si>
  <si>
    <t>Frais d'envoi de fonds / adama</t>
  </si>
  <si>
    <t>Achat de câble iphone pour extratction de données /Adama</t>
  </si>
  <si>
    <t>Budget de 2 jours de test enquêteurs 1 et 2/ Rens</t>
  </si>
  <si>
    <t>Transport pour jacqueville/ Adama</t>
  </si>
  <si>
    <t>Transport domicile bureau A/R du 26 au 30/Adama</t>
  </si>
  <si>
    <t>Transport domicile bureau A/R du 26 au 30/Béa</t>
  </si>
  <si>
    <t>Transport pour les transferts/ Béa</t>
  </si>
  <si>
    <t>Transport mission Abidjan du 26 au 31 Mars /JC</t>
  </si>
  <si>
    <t>Frais de restauration mission Abidjan du 26 au 31 Mars /JC</t>
  </si>
  <si>
    <t>Transport domicile UCT aller retour / Athéna</t>
  </si>
  <si>
    <t>Transport domicile bureau A/R du 26 au 30/Franck</t>
  </si>
  <si>
    <t>Transport domicile UCT du 22 au 27 aller retour/Franck</t>
  </si>
  <si>
    <t>Frais de restauration pour prisonnier Moussa du 22 au 27/Franck</t>
  </si>
  <si>
    <t>Achat de médicament pour prisonnier  Moussa/ Franck</t>
  </si>
  <si>
    <t>Frais de photocopie document/Franck</t>
  </si>
  <si>
    <t>Achat d'une cartouche d'encre couleur/Adama</t>
  </si>
  <si>
    <t>I28</t>
  </si>
  <si>
    <t>Transport domicile bureau du 27 au 28/ I28</t>
  </si>
  <si>
    <t>I44</t>
  </si>
  <si>
    <t>Transport domicile bureau du 27 au 28/I44</t>
  </si>
  <si>
    <t>Transport du 18 Mars domicile bureau adjamé gare /Privat</t>
  </si>
  <si>
    <t>Transport domicile UCT DU 22  aller retour/Privat</t>
  </si>
  <si>
    <t>Transfert d'unités/Privat</t>
  </si>
  <si>
    <t>Transport domicile UCT Aller retour du 23 au 27/ Privat</t>
  </si>
  <si>
    <t>Frais d'impression documents/ Privat</t>
  </si>
  <si>
    <t>Achat de produit d'entretien pour prisonnier/ Privat</t>
  </si>
  <si>
    <t>Transport domicile UCT du 28 au 29/Privat</t>
  </si>
  <si>
    <t>Nourriture détenu/Privat</t>
  </si>
  <si>
    <t>Achat de document commercial et autre/Privat</t>
  </si>
  <si>
    <t>transport domicile bureau du 26 au 30/ Privat</t>
  </si>
  <si>
    <t>Transport domicile bureau du 28 au 30/Athéna</t>
  </si>
  <si>
    <t>nourriture détenu/Athéna</t>
  </si>
  <si>
    <t>frais de communication/Athéna</t>
  </si>
  <si>
    <t>Transport pour la banque Taxi/ Béa</t>
  </si>
  <si>
    <t>Bonus pour informateurs san pedro/ privat</t>
  </si>
  <si>
    <t>Bonus heure /Adama</t>
  </si>
  <si>
    <t>Bonus heure /Béa</t>
  </si>
  <si>
    <t>Salaire Mars+bonus heure/ Franck</t>
  </si>
  <si>
    <t>Salaire Mars+bonus heure/ Privat</t>
  </si>
  <si>
    <t>Salaire Mars/ E50</t>
  </si>
  <si>
    <t>Transport du 01 au 31 Mars/RENS</t>
  </si>
  <si>
    <t>Transport mission Abobo/ I44</t>
  </si>
  <si>
    <t>Frais de communication /I44</t>
  </si>
  <si>
    <t>Travel subsistence boisson /I44</t>
  </si>
  <si>
    <t>Transport mission Abobo/ I28</t>
  </si>
  <si>
    <t>Frais de communication /I28</t>
  </si>
  <si>
    <t>Travel subsistence boisson /I28</t>
  </si>
  <si>
    <t>Règlement bureau Février 18</t>
  </si>
  <si>
    <t>Transport domicile plateau adjamé bureau/Privat</t>
  </si>
  <si>
    <t>Transport mission Abidjan du 01 au 04 et du 05-13Mars/ JC</t>
  </si>
  <si>
    <t>Frais de restauration Abidjan du 01 au 04 et du 05-13 Mars/ JC</t>
  </si>
  <si>
    <t>Transport mission 2 agnibilékro tanda kounfao/E50</t>
  </si>
  <si>
    <t>Hébergement et repas mission 2 agnibilékro tanda kounfao/E51</t>
  </si>
  <si>
    <t>Trust building mission 2 agnibilékro tanda kounfao/E52</t>
  </si>
  <si>
    <t>Transport mission 01 à San-pedro-Tabou-Grand béreby du 13 au 17 Mars/E50</t>
  </si>
  <si>
    <t>Frais d'hébergement et restauration mission 01 à San-pedro-Tabou-Grand béreby du 13 au 17 Mars/E51</t>
  </si>
  <si>
    <t>Trust building mission 01 à San-pedro-Tabou-Grand béreby du 13 au 17 Mars/E52</t>
  </si>
  <si>
    <t>Frais d'envoie de chèquier au Togo par DHL/Adama</t>
  </si>
  <si>
    <t>Transport mission à San-pedro/Privat</t>
  </si>
  <si>
    <t>Frais de restauration et hébergement mission à San-pedro/Privat</t>
  </si>
  <si>
    <t>Frais de communication mission à San-pedro/Privat</t>
  </si>
  <si>
    <t>Transport mission n°3 à Guiglo-Bloléquin-Toulépleu/ E50</t>
  </si>
  <si>
    <t>Frais de restauration et hébergement mission n°3 à Guiglo-Bloléquin-Toulépleu/ E50</t>
  </si>
  <si>
    <t>Ttrust building mission n°3 à Guiglo-Bloléquin-Toulépleu/ E50</t>
  </si>
  <si>
    <t>Frais de mission supplémentaire à san-pedro pour communication /Privat</t>
  </si>
  <si>
    <t>Transport domicile-UCT aller retour pour Athéna</t>
  </si>
  <si>
    <t>Athena</t>
  </si>
  <si>
    <t>Transport complémentaire mission Guiglo/ E50</t>
  </si>
  <si>
    <t>Restauration et hébergement complémentaire mission Guiglo/ E50</t>
  </si>
  <si>
    <t>Trust building mission guiglo/E50</t>
  </si>
  <si>
    <t>Frais d'envoie de fond à E50/ E50</t>
  </si>
  <si>
    <t>Jail visits</t>
  </si>
  <si>
    <t>Transport pour la librairie de France aller retour/Adama</t>
  </si>
  <si>
    <t>Transport sur mission n°1 domicile port bouet /I28</t>
  </si>
  <si>
    <t>Téléphone sur mission n°1 domicile port bouet /I28</t>
  </si>
  <si>
    <t>Travel subsistence sur mission n°1 domicile port bouet /I28</t>
  </si>
  <si>
    <t>Transport sur mission n°1 domicile yopougon investigation/I44</t>
  </si>
  <si>
    <t>Téléphone sur mission n°1 domicile yopougon investigation/I44</t>
  </si>
  <si>
    <t>Travel subsitence sur mission n°1 domicile yopougon investigation/I44</t>
  </si>
  <si>
    <t>Frais d'envoi de fonds aux informateurs san-pédro/Privat</t>
  </si>
  <si>
    <t>Work compensation Mars Adama</t>
  </si>
  <si>
    <t>Work compensation Mars Béatrice</t>
  </si>
  <si>
    <t>Salaire Mars/ FEMME DE MENAGE</t>
  </si>
  <si>
    <t>Trust building du 06 Mars/ Rens</t>
  </si>
  <si>
    <t>Communication du 21 Mars pour opértion Moussa</t>
  </si>
  <si>
    <t>Transport pour la Team building équipe Jacqueville/Rens</t>
  </si>
  <si>
    <t>Team Building</t>
  </si>
  <si>
    <t>Frais bancaire du mois de Mars 2018 (Agios+frais de tenue de compte)</t>
  </si>
  <si>
    <t>Annulation duplication de clé du mois d'Octobre 17</t>
  </si>
  <si>
    <t>Olivier</t>
  </si>
  <si>
    <t>Régule food allowence I55s décembre 17</t>
  </si>
  <si>
    <t>I55s</t>
  </si>
  <si>
    <t>Frais de communication du 05 pour Rens</t>
  </si>
  <si>
    <t>Frais de communication du 05 pour JC</t>
  </si>
  <si>
    <t>Frais de communication du 05 pour adama</t>
  </si>
  <si>
    <t>Frais de communication du 05 pour Franck</t>
  </si>
  <si>
    <t>Frais de communication du 05 pour privat</t>
  </si>
  <si>
    <t>Frais de communication du 05 pour Béa</t>
  </si>
  <si>
    <t>Frais de communication du 05 pour E50</t>
  </si>
  <si>
    <t>Frais de communication du 12 pour Rens</t>
  </si>
  <si>
    <t>Frais de communication du 12 pour JC</t>
  </si>
  <si>
    <t>Frais de communication du 12 pour Adama</t>
  </si>
  <si>
    <t>Frais de communication du 12 pour Franck</t>
  </si>
  <si>
    <t>Frais de communication du 12 pour privat</t>
  </si>
  <si>
    <t>Frais de communication du 12 pour Béa</t>
  </si>
  <si>
    <t>Frais de communication du 12 pour  E50</t>
  </si>
  <si>
    <t>Frais de communication du 19 pour Béatrice</t>
  </si>
  <si>
    <t>Frais de communication du 19 pour Rens</t>
  </si>
  <si>
    <t>Frais de communication du 19 pour  JC</t>
  </si>
  <si>
    <t>Frais de communication du 19 pour Adama</t>
  </si>
  <si>
    <t>Frais de communication du 19pour Privat</t>
  </si>
  <si>
    <t>Frais de communication du 19 pour Franck</t>
  </si>
  <si>
    <t>Frais de communication du 19 pour E50</t>
  </si>
  <si>
    <t>Ttransport pour envoi de fonds / adama</t>
  </si>
  <si>
    <t>Transport mission abidjan du 19-21 et 22-25/Jc</t>
  </si>
  <si>
    <t>Restauration sur mission Abidjan du 19-21 et du 22-25 Mars/ JC</t>
  </si>
  <si>
    <t>Frais de communication du 26 pour Rens</t>
  </si>
  <si>
    <t>Frais de communication du 26 pour JC</t>
  </si>
  <si>
    <t>Frais de communication du 26 pour Adama</t>
  </si>
  <si>
    <t>Frais de communication du 26 pour PRIVAT</t>
  </si>
  <si>
    <t>Frais de communication du 26 pour Franck</t>
  </si>
  <si>
    <t>Frais de communication du 26 pour Béa</t>
  </si>
  <si>
    <t>Frais de communication du 26 pour E50</t>
  </si>
  <si>
    <t>Sortie de l'équipe Jacqueville/Rens</t>
  </si>
  <si>
    <t>Travaux de ménuiserie / Béa</t>
  </si>
  <si>
    <t>Frais bancaire du mois de Février 2018(Agios+frais de tenue de compte)</t>
  </si>
  <si>
    <t>Transport domicile bureau aller retour du 02 au 04/Adama</t>
  </si>
  <si>
    <t>Transport pour la banque au plateau / Béa</t>
  </si>
  <si>
    <t>Transport domicile bureau A-R du 07 au 11/Béa</t>
  </si>
  <si>
    <t>Transport domicile bureau du 07/ I28</t>
  </si>
  <si>
    <t>Transport domicile bureau semaine du 14-18/ Béa</t>
  </si>
  <si>
    <t>Transport domicile bureau semaine du 14-18/ Adama</t>
  </si>
  <si>
    <t>Transport domicile bureau semaine du 14-18/Privat</t>
  </si>
  <si>
    <t>Transport domicile bureau semaine du 14-18/ Franck</t>
  </si>
  <si>
    <t>Transport domicile-CENTIF-Bureau/Franck</t>
  </si>
  <si>
    <t>Transport domicile-bureau du 14 aller retour/ I28</t>
  </si>
  <si>
    <t>Transport domicile-bureau du 14 aller retour/ E50</t>
  </si>
  <si>
    <t>Frais de photocopie des fiches de budget et sortie de caisse /Béa</t>
  </si>
  <si>
    <t>05/001</t>
  </si>
  <si>
    <t>05/002</t>
  </si>
  <si>
    <t>05/003</t>
  </si>
  <si>
    <t>05/004</t>
  </si>
  <si>
    <t>05/005</t>
  </si>
  <si>
    <t>05/006</t>
  </si>
  <si>
    <t>05/007</t>
  </si>
  <si>
    <t>05/008</t>
  </si>
  <si>
    <t>05/009</t>
  </si>
  <si>
    <t>05/010</t>
  </si>
  <si>
    <t>05/011</t>
  </si>
  <si>
    <t>05/012</t>
  </si>
  <si>
    <t>05/013</t>
  </si>
  <si>
    <t>05/014</t>
  </si>
  <si>
    <t>05/015</t>
  </si>
  <si>
    <t>05/016</t>
  </si>
  <si>
    <t>05/017</t>
  </si>
  <si>
    <t>05/018</t>
  </si>
  <si>
    <t>05/019</t>
  </si>
  <si>
    <t>05/020</t>
  </si>
  <si>
    <t>05/021</t>
  </si>
  <si>
    <t>05/022</t>
  </si>
  <si>
    <t>05/023</t>
  </si>
  <si>
    <t>05/024</t>
  </si>
  <si>
    <t>05/025</t>
  </si>
  <si>
    <t>05/026</t>
  </si>
  <si>
    <t>05/027</t>
  </si>
  <si>
    <t>05/028</t>
  </si>
  <si>
    <t>05/029</t>
  </si>
  <si>
    <t>05/030</t>
  </si>
  <si>
    <t>05/031</t>
  </si>
  <si>
    <t>05/032</t>
  </si>
  <si>
    <t>05/033</t>
  </si>
  <si>
    <t>05/034</t>
  </si>
  <si>
    <t>05/035</t>
  </si>
  <si>
    <t>05/036</t>
  </si>
  <si>
    <t>05/037</t>
  </si>
  <si>
    <t>05/038</t>
  </si>
  <si>
    <t>05/039</t>
  </si>
  <si>
    <t>05/040</t>
  </si>
  <si>
    <t>05/041</t>
  </si>
  <si>
    <t>05/042</t>
  </si>
  <si>
    <t>05/043</t>
  </si>
  <si>
    <t>05/044</t>
  </si>
  <si>
    <t>05/045</t>
  </si>
  <si>
    <t>05/046</t>
  </si>
  <si>
    <t>05/047</t>
  </si>
  <si>
    <t>05/048</t>
  </si>
  <si>
    <t>05/049</t>
  </si>
  <si>
    <t>05/050</t>
  </si>
  <si>
    <t>05/051</t>
  </si>
  <si>
    <t>05/052</t>
  </si>
  <si>
    <t>05/053</t>
  </si>
  <si>
    <t>05/054</t>
  </si>
  <si>
    <t>05/055</t>
  </si>
  <si>
    <t>05/056</t>
  </si>
  <si>
    <t>05/057</t>
  </si>
  <si>
    <t>05/058</t>
  </si>
  <si>
    <t>05/059</t>
  </si>
  <si>
    <t>05/060</t>
  </si>
  <si>
    <t>05/061</t>
  </si>
  <si>
    <t>05/062</t>
  </si>
  <si>
    <t>05/063</t>
  </si>
  <si>
    <t>05/064</t>
  </si>
  <si>
    <t>05/065</t>
  </si>
  <si>
    <t>05/066</t>
  </si>
  <si>
    <t>05/067</t>
  </si>
  <si>
    <t>05/068</t>
  </si>
  <si>
    <t>05/069</t>
  </si>
  <si>
    <t>05/070</t>
  </si>
  <si>
    <t>05/071</t>
  </si>
  <si>
    <t>05/072</t>
  </si>
  <si>
    <t>05/073</t>
  </si>
  <si>
    <t>05/074</t>
  </si>
  <si>
    <t>05/075</t>
  </si>
  <si>
    <t>05/076</t>
  </si>
  <si>
    <t>05/077</t>
  </si>
  <si>
    <t>05/078</t>
  </si>
  <si>
    <t>05/079</t>
  </si>
  <si>
    <t>05/080</t>
  </si>
  <si>
    <t>05/081</t>
  </si>
  <si>
    <t>05/082</t>
  </si>
  <si>
    <t>05/083</t>
  </si>
  <si>
    <t>05/084</t>
  </si>
  <si>
    <t>05/085</t>
  </si>
  <si>
    <t>05/086</t>
  </si>
  <si>
    <t>05/087</t>
  </si>
  <si>
    <t>05/088</t>
  </si>
  <si>
    <t>05/089</t>
  </si>
  <si>
    <t>05/090</t>
  </si>
  <si>
    <t>05/091</t>
  </si>
  <si>
    <t>05/092</t>
  </si>
  <si>
    <t>05/093</t>
  </si>
  <si>
    <t>05/094</t>
  </si>
  <si>
    <t>05/095</t>
  </si>
  <si>
    <t>05/096</t>
  </si>
  <si>
    <t>05/097</t>
  </si>
  <si>
    <t>05/098</t>
  </si>
  <si>
    <t>05/099</t>
  </si>
  <si>
    <t>05/100</t>
  </si>
  <si>
    <t>05/101</t>
  </si>
  <si>
    <t>05/102</t>
  </si>
  <si>
    <t>05/103</t>
  </si>
  <si>
    <t>05/104</t>
  </si>
  <si>
    <t>05/105</t>
  </si>
  <si>
    <t>05/106</t>
  </si>
  <si>
    <t>05/107</t>
  </si>
  <si>
    <t>Transport bureau-UCT aller retour / Privat</t>
  </si>
  <si>
    <t>Achat de cartes de recharge équipe/ Béatrice</t>
  </si>
  <si>
    <t>Achat de fourniture de bureau ( stylos, trombones, agraphes, correcteurs, paire de ciseaux, post-it)/Béa</t>
  </si>
  <si>
    <t>Transport domicile bureau aller retour du 18/ E50</t>
  </si>
  <si>
    <t>Transport domicile bureau du 22 /I44</t>
  </si>
  <si>
    <t>Transport semaine du 22-25 domicile bureau / Franck</t>
  </si>
  <si>
    <t>Transport semaine du 22-25 domicile bureau / Privat</t>
  </si>
  <si>
    <t>Transport semaine du 22-25 domicile bureau / Béa</t>
  </si>
  <si>
    <t>Transport semaine du 22-25 domicile bureau / Adama</t>
  </si>
  <si>
    <t>Transport du 22 domicile bureau / E50</t>
  </si>
  <si>
    <t>Transport domicile bureau du 22 /I28</t>
  </si>
  <si>
    <t>Transport pour le tribunal plateau / Franck</t>
  </si>
  <si>
    <t>Achat d'une carte sim pour Rens/ Adama</t>
  </si>
  <si>
    <t>Investigation</t>
  </si>
  <si>
    <t>Travel Subsistence</t>
  </si>
  <si>
    <t>Trust Building</t>
  </si>
  <si>
    <t>Transport maison- adjame gare/I44</t>
  </si>
  <si>
    <t>Transport adjame gare- alepé/I44</t>
  </si>
  <si>
    <t>transport local alepé/I44</t>
  </si>
  <si>
    <t>Frais d'hébergement (Hôtel)/I44</t>
  </si>
  <si>
    <t>Nourriture du 2 au 4 /I44</t>
  </si>
  <si>
    <t>Transport local alepé du 03/I44</t>
  </si>
  <si>
    <t>transport local alepé du 04/I44</t>
  </si>
  <si>
    <t>Transport alepé- adjame gare/I44</t>
  </si>
  <si>
    <t>Transport adjame gare - maison/I44</t>
  </si>
  <si>
    <t>Truist building du 02/I44</t>
  </si>
  <si>
    <t>Truist building du 03/I44</t>
  </si>
  <si>
    <t>Truist building du 04/I44</t>
  </si>
  <si>
    <t>Transport maison - aboisso/ E50</t>
  </si>
  <si>
    <t>Frais d'hotel/ E50</t>
  </si>
  <si>
    <t>Nourritures/ E50</t>
  </si>
  <si>
    <t>Transport local aboisso/ E50</t>
  </si>
  <si>
    <t>trust building/ E50</t>
  </si>
  <si>
    <t>Transport local aboisso/E50</t>
  </si>
  <si>
    <t>Nourritures du 03 /E50</t>
  </si>
  <si>
    <t>Frais d'hotel du 03/E50</t>
  </si>
  <si>
    <t>trust building du 03 /E50</t>
  </si>
  <si>
    <t>Transport aboisso  - n'zikro du 04/ E50</t>
  </si>
  <si>
    <t>Transport n'zikro - samo du 04/E50</t>
  </si>
  <si>
    <t>Nourritures du 04/E50</t>
  </si>
  <si>
    <t>Transport domicile gare /I28</t>
  </si>
  <si>
    <t>Transport Gare- Agboville /I28</t>
  </si>
  <si>
    <t>Frais d'hôtel à Agboville/ I28</t>
  </si>
  <si>
    <t>Transport Local Agboville /I28</t>
  </si>
  <si>
    <t>Nourriture du 2 /I28</t>
  </si>
  <si>
    <t>Trust building du 02/I28</t>
  </si>
  <si>
    <t>Frais d'hôtel à Agboville du 03/ I28</t>
  </si>
  <si>
    <t>Nourriture du 3 /I28</t>
  </si>
  <si>
    <t>Transport Local Agboville  du 03/I28</t>
  </si>
  <si>
    <t>Trust building du 03/I28</t>
  </si>
  <si>
    <t>Transport Local Agboville  du 04/I28</t>
  </si>
  <si>
    <t>Nourriture du 04/ I28</t>
  </si>
  <si>
    <t>Transport Agboville-Abidjan/I28</t>
  </si>
  <si>
    <t>Transport de la gare à la maison / I28</t>
  </si>
  <si>
    <t>Virement Salaire Avril 18  Béatrice</t>
  </si>
  <si>
    <t>Transport maison-bureau(1400 x 3)/Franck</t>
  </si>
  <si>
    <t>Domicile-Bureau (A/R) pour 3 jours X 3000 f (du 02 au 04 mai 2018)/Privat</t>
  </si>
  <si>
    <t>Bureau - Tribunal (Plateau)/Privat</t>
  </si>
  <si>
    <t>Tribunal (Plateau) - Domicile /Privat</t>
  </si>
  <si>
    <t>Transport domicile bureau aller retour du 02 au 03/Béatrice</t>
  </si>
  <si>
    <t>Transport Course Code Banque parténaire aller retour/ Adama</t>
  </si>
  <si>
    <t>Office Materiels</t>
  </si>
  <si>
    <t>Transport bureau-tribunal du plateau(A/R)</t>
  </si>
  <si>
    <t>Frais de communication du 07 pour Rens</t>
  </si>
  <si>
    <t>Frais de communication du 07 pour Adama</t>
  </si>
  <si>
    <t>Frais de communication du 07 pour Privat</t>
  </si>
  <si>
    <t>Frais de communication du 07 pour Franck</t>
  </si>
  <si>
    <t>Frais de communication du 07 pour Béatrice</t>
  </si>
  <si>
    <t>Frais de communication du 07 pour I44</t>
  </si>
  <si>
    <t>Frais de communication du 07 pour I28</t>
  </si>
  <si>
    <t>Frais de communication du 07 pour E50</t>
  </si>
  <si>
    <t>Maison-Bureau A/R 4jours/ Adama</t>
  </si>
  <si>
    <t>TRansport maison-bureau(1400 x 4)/ Franck</t>
  </si>
  <si>
    <t xml:space="preserve">Domicile-Bureau (A/R) pour 3 jours X 3000 f (du 07 au 009 mai 2018)  </t>
  </si>
  <si>
    <t>domicile-bureau A/R du 05 au 09/ E50</t>
  </si>
  <si>
    <t>trust building mission Bimbresso/ E50</t>
  </si>
  <si>
    <t>Transport domicile-bimbresso/E50</t>
  </si>
  <si>
    <t>trust building abobo</t>
  </si>
  <si>
    <t>trust building treichville</t>
  </si>
  <si>
    <t>Transport maison - abobo</t>
  </si>
  <si>
    <t>Transport abobo - treichville</t>
  </si>
  <si>
    <t>Transporttreichville - bureau</t>
  </si>
  <si>
    <t>Transport bureau - maison</t>
  </si>
  <si>
    <t>Transport maison-bureau du 07/ I44</t>
  </si>
  <si>
    <t>Transport domicile port-bouet /I28</t>
  </si>
  <si>
    <t>Transport Port-bouet -Gonzagueville /I28</t>
  </si>
  <si>
    <t>Transport Gonzagueville -Koumassi/I28</t>
  </si>
  <si>
    <t>Transport Koumassi-Adjamé mosquée/I28</t>
  </si>
  <si>
    <t>Transport Adjamé mosquée-bureau/I28</t>
  </si>
  <si>
    <t>Transport bureau-domicile/I28</t>
  </si>
  <si>
    <t>Trust building/I28</t>
  </si>
  <si>
    <t>Transport Bureau - Tribunal (Plateau) A/R/ Privat</t>
  </si>
  <si>
    <t>trust building/E50</t>
  </si>
  <si>
    <t>Transport bureau-deux plateaux vallon/E50</t>
  </si>
  <si>
    <t>Transport bureau-brigarde de recherches(A/R)/ Franck</t>
  </si>
  <si>
    <t>Remboursement transport Bureau-Tribunal au plateau-Bureau</t>
  </si>
  <si>
    <t>Remboursement transport Bureau-2 plateaux-Bureau</t>
  </si>
  <si>
    <t>Remoursement transportBureau-Tribunal au plateau-Avocat MINEF-Bureau avril</t>
  </si>
  <si>
    <t>Remboursement transport Bureau-MACA-Bureau avril</t>
  </si>
  <si>
    <t>Remboursement Nourriture pour les détenus avril</t>
  </si>
  <si>
    <t>Remboursement transport  Bureau-Aéroport avril</t>
  </si>
  <si>
    <t>Remboursement transport Aéroport-Bureau avril</t>
  </si>
  <si>
    <t>Remboursement transport Bureau-Tribunal au plateau-Bureau avril</t>
  </si>
  <si>
    <t>Remboursement transport Bureau-2 plateaux-Bureau avril</t>
  </si>
  <si>
    <t>Louer taxi visite de prison Tran Van Tu à Bassam aller retour17000, déjà reçu 16000 donc solde 1000</t>
  </si>
  <si>
    <t>Transport domicile-bassam Mission n°4/ E50</t>
  </si>
  <si>
    <t>trust building Mission n°4/E50</t>
  </si>
  <si>
    <t>Mission n°9 Transport maison - adjame/I44</t>
  </si>
  <si>
    <t>Mission n°9 Transport adjame - koumassi/I44</t>
  </si>
  <si>
    <t>Mission n°9 transport local koumassi/I44</t>
  </si>
  <si>
    <t>Mission n°9 koumassi - bureau/I44</t>
  </si>
  <si>
    <t>Mission n°9 Transport bureau - maison/I44</t>
  </si>
  <si>
    <t>Mission n°8 Transport local dans Bonoua/I28</t>
  </si>
  <si>
    <t>Mission n°8Trust building/ I28</t>
  </si>
  <si>
    <t>Mission n°8Transport treichville bureau domicile /I28</t>
  </si>
  <si>
    <t>Mission n°8 Transport treichville-bonoua-treichville / I28</t>
  </si>
  <si>
    <t>Mission n°8 Transport domicile treichville /I28</t>
  </si>
  <si>
    <t>Bureau-Amb. Chine-Treichville-Plateau/Adama</t>
  </si>
  <si>
    <t>Transport Domicile - Tribunal (Plateau)/Priva</t>
  </si>
  <si>
    <t>Transport Tribunal (Plateau) - Direction de la Police Forestière (2 Plateaux)/Privat</t>
  </si>
  <si>
    <t>Transport Direction de la Police Forestière (2 Plateaux) - Bureau moins le transport domicile bureau 1500/ Privat</t>
  </si>
  <si>
    <t>Mission n° 4 Transport domicile gesco /I28</t>
  </si>
  <si>
    <t>Mission n° 4 Transport gesco-elibou /I28</t>
  </si>
  <si>
    <t>Mission n° 4 Transport elibou-Sikensi aller retour /I28</t>
  </si>
  <si>
    <t>Mission n° 4 Transport elibou-autoroute (accident)-siporex /I28</t>
  </si>
  <si>
    <t>Mission n° 4 Transport siporex-bureau/I28</t>
  </si>
  <si>
    <t>Mission n° 4 Transport bureau-domicile/I28</t>
  </si>
  <si>
    <t>Mission n° 4 Transport local sikensi /I28</t>
  </si>
  <si>
    <t>Mission n° 4 Trust building/I28</t>
  </si>
  <si>
    <t>Mission n°6 à attinguié, Transport domicile-attinguié</t>
  </si>
  <si>
    <t>Mission n°6 à attinguié, trust building/E50</t>
  </si>
  <si>
    <t>Mission n° Transport domicile-yop km 17  / E50</t>
  </si>
  <si>
    <t>Mission n° trust building yop km 17  / E50</t>
  </si>
  <si>
    <t>Mission n°4 Anyama,Transport maison - anyama/I44</t>
  </si>
  <si>
    <t>Mission n°4 Anyama,transport local anyama/I44</t>
  </si>
  <si>
    <t>Mission n°4 Anyama,transport anyama-bureau /I44</t>
  </si>
  <si>
    <t>Mission n°4 Anyama,transport bureau -Maison/I44</t>
  </si>
  <si>
    <t>Bureau-RTI Cocody-Angré-Rivéra Palmeraie moins le transport bureau-domicile 1300/Adama</t>
  </si>
  <si>
    <t>Frais d'envoi orange Money / Rens</t>
  </si>
  <si>
    <t>Transport domicile bureau du 28-31/ Adama</t>
  </si>
  <si>
    <t>Transport domicile bureau du 28-31/ Franck</t>
  </si>
  <si>
    <t>Transport domicile bureau du 28-31/Béa</t>
  </si>
  <si>
    <t>Frais d'envoi de fonds 25000 par Béa</t>
  </si>
  <si>
    <t xml:space="preserve">Transport bureau -CENTIF </t>
  </si>
  <si>
    <t>Transport mission n°5 domicile-bassam aller retour /E50</t>
  </si>
  <si>
    <t>Trust building mission n°5 bassam/ E50</t>
  </si>
  <si>
    <t>Transport pour achat de gaz bureau/ Rens</t>
  </si>
  <si>
    <t>Achat de la bouteille de gaz /Rens</t>
  </si>
  <si>
    <t>Frais de communication semaine pour Rens</t>
  </si>
  <si>
    <t>Frais de communication semaine pour adama</t>
  </si>
  <si>
    <t>Frais de communication semaine pour Béa</t>
  </si>
  <si>
    <t>Frais de communication semaine pour Privat</t>
  </si>
  <si>
    <t>Frais de communication semaine pour Franck</t>
  </si>
  <si>
    <t>Frais de communication semaine pour E50</t>
  </si>
  <si>
    <t>Frais de communication semaine pour I44</t>
  </si>
  <si>
    <t>Frais de communication semaine pour I28</t>
  </si>
  <si>
    <t>Transport domicile bureau du 28/ I28</t>
  </si>
  <si>
    <t>Transport domicile-bureau-domicile du 14 aller retour/ I44</t>
  </si>
  <si>
    <t xml:space="preserve">Transport mission n°15 maison - adjame </t>
  </si>
  <si>
    <t>transport mission n°15 adjame- anyama</t>
  </si>
  <si>
    <t>mission n°15 transport local anayama</t>
  </si>
  <si>
    <t>Transport anyama - bureau</t>
  </si>
  <si>
    <t>trust building</t>
  </si>
  <si>
    <t>Mission n°16 Transport Domicile - Gesco</t>
  </si>
  <si>
    <t>Mission n°16 Transport Gesco - Elibou</t>
  </si>
  <si>
    <t>Mission n°16 Transport Elibou - Singrobo</t>
  </si>
  <si>
    <t>Mission n°16 Transport Singrobo - Elibou</t>
  </si>
  <si>
    <t>Mission n°16 Transport Elibou - Gesco</t>
  </si>
  <si>
    <t>Mission n°16 Transport Gesco - Bureau</t>
  </si>
  <si>
    <t>Mission n°16 Transport Bureau - Domicile</t>
  </si>
  <si>
    <t>Mission n°16 Trustbuilding</t>
  </si>
  <si>
    <t>Mission n°8 transport domicile-adjamé</t>
  </si>
  <si>
    <t>Mission n°8 transpot abidjan-lakota</t>
  </si>
  <si>
    <t>Mission n°8 transport local lakota</t>
  </si>
  <si>
    <t>Mission n°8 hotel</t>
  </si>
  <si>
    <t>Mission n°8 nourritures</t>
  </si>
  <si>
    <t>Mission n°8 transport lakota-gnanbrezaria</t>
  </si>
  <si>
    <t>Mission n°8 lakota-abidjan</t>
  </si>
  <si>
    <t xml:space="preserve">Mission n°8 Transport gare domicile </t>
  </si>
  <si>
    <t>Mission n°8 Trust building</t>
  </si>
  <si>
    <t>Mission n°17 transport maison - adjame</t>
  </si>
  <si>
    <t>Mission n°17 Transportadjame gare - Adzope</t>
  </si>
  <si>
    <t>Mission n°17 nourritures</t>
  </si>
  <si>
    <t>Mission n°17 hotel</t>
  </si>
  <si>
    <t>Mission n°17 transport local azdzope</t>
  </si>
  <si>
    <t>Mission n°17 trust building</t>
  </si>
  <si>
    <t>Mission n°17 adzope - akoupe</t>
  </si>
  <si>
    <t>Mission n°17  transport local Akoupe</t>
  </si>
  <si>
    <t>Mission n°17  nourritures</t>
  </si>
  <si>
    <t>Mission n°17  trust building</t>
  </si>
  <si>
    <t>Mission n°17 transport local daoukro</t>
  </si>
  <si>
    <t>Mission n°17  hotel</t>
  </si>
  <si>
    <t>Mission n°17  transport local</t>
  </si>
  <si>
    <t>Mission n°17  transport adjame gare - maison</t>
  </si>
  <si>
    <t>Mission n°17  transport akoupe- daoukro</t>
  </si>
  <si>
    <t>Mission n°17 transport daoukro - adjame gare</t>
  </si>
  <si>
    <t>Mission n°18 transport Domicile - Gare</t>
  </si>
  <si>
    <t>Mission n°18 Transport local Gagnoa</t>
  </si>
  <si>
    <t>Mission n°18 Hôtel</t>
  </si>
  <si>
    <t>Mission n°18 Nourriture</t>
  </si>
  <si>
    <t>Mission n°18 Trust building</t>
  </si>
  <si>
    <t>Mission n°18 transport Gare (Abidjan) - Gagnoa</t>
  </si>
  <si>
    <t>Mission n°18 transport Gagnoa - Abidjan(Gare)</t>
  </si>
  <si>
    <t>Mission n°18 transport Gare (Abidjan) - Domicile</t>
  </si>
  <si>
    <t>Transport bureau-plateau agence orange-agence Moov-LDF pour achat de cartes et fournitures de bureau/ Béa</t>
  </si>
  <si>
    <t xml:space="preserve"> Mission n°9 à transport Grand-Bassam/ E50</t>
  </si>
  <si>
    <t>Mission n°9 à Grand-BassamTrust building / E50</t>
  </si>
  <si>
    <t>Transport Bureau-DHL-bureau /Franck</t>
  </si>
  <si>
    <t>Frais d'envoi de documents par DHL/ Franck</t>
  </si>
  <si>
    <t>Salaire mois de Mai/Adama</t>
  </si>
  <si>
    <t>Salaire mois de Mai/Franck</t>
  </si>
  <si>
    <t>Salaire mois de Mai/E50</t>
  </si>
  <si>
    <t>Salaire mois de Mai/Femme de ménage</t>
  </si>
  <si>
    <t>Salaire mois de Mai/Privat</t>
  </si>
  <si>
    <t>treichville- adiaké</t>
  </si>
  <si>
    <t>transport local adiaké</t>
  </si>
  <si>
    <t>trust buiding</t>
  </si>
  <si>
    <t>hotel</t>
  </si>
  <si>
    <t>nourritures</t>
  </si>
  <si>
    <t>adiaké-samo</t>
  </si>
  <si>
    <t>transport local samo</t>
  </si>
  <si>
    <t>Mission adiaké -samo transport maison- treichville</t>
  </si>
  <si>
    <t>transport local adiaké du 25/ I44</t>
  </si>
  <si>
    <t>Transport adiaké-treichville du 25/I44</t>
  </si>
  <si>
    <t>Transport treichville-maison du 25/I44</t>
  </si>
  <si>
    <t>Transport samo- adiaké du 24</t>
  </si>
  <si>
    <t>Transport local Soubré</t>
  </si>
  <si>
    <t>Hôtel</t>
  </si>
  <si>
    <t>Nourriture</t>
  </si>
  <si>
    <t>Trustbuilding</t>
  </si>
  <si>
    <t>Transport local Méagui</t>
  </si>
  <si>
    <t>Transport Abidjan - Soubré</t>
  </si>
  <si>
    <t>Transport Soubré - Méagui A/R</t>
  </si>
  <si>
    <t>Transport Soubré - Kobaya V5 à moto A/R</t>
  </si>
  <si>
    <t>Transport Soubré - Abidjan</t>
  </si>
  <si>
    <t>Transport Gare Abidjan - Domicile</t>
  </si>
  <si>
    <t>Transport mission à Soubré Domicile - Gare</t>
  </si>
  <si>
    <t xml:space="preserve">Internet </t>
  </si>
  <si>
    <t>Règlement Internet bureau</t>
  </si>
  <si>
    <t>Achat Téléphone pour Rens</t>
  </si>
  <si>
    <t>Achat de journaux: inter, le Manda, le Nouveau courrier/Adama</t>
  </si>
  <si>
    <t>Achat de 4 cartes sim pour enquêteurs/I44</t>
  </si>
  <si>
    <t>Transport pour achat de cartes sim/ I44</t>
  </si>
  <si>
    <t>transport local man-touba &amp; odienné</t>
  </si>
  <si>
    <t>Mission n°9 Man Transport domicile-adjamé</t>
  </si>
  <si>
    <t>Mission n°9 Man Transport adjamé-bangolo</t>
  </si>
  <si>
    <t>Mission n°9 Man Transport local bangolo</t>
  </si>
  <si>
    <t>Mission n°9 Man trust building</t>
  </si>
  <si>
    <t>Mission n°9 Man Transport bangolo-man</t>
  </si>
  <si>
    <t>Mission n°9 Man transport local bangolo &amp; man</t>
  </si>
  <si>
    <t>Mission n°9 Man Transport man-danané</t>
  </si>
  <si>
    <t>Mission n°9 Man Transport transport local danané</t>
  </si>
  <si>
    <t>Mission n°9 Man Transport danané-man</t>
  </si>
  <si>
    <t>Mission n°9 Man Transport transport local danané &amp; man</t>
  </si>
  <si>
    <t>Mission n°9 Man hotel</t>
  </si>
  <si>
    <t>Mission n°9 Man nourritures</t>
  </si>
  <si>
    <t>Mission n°9 Man Transport local man</t>
  </si>
  <si>
    <t>Mission n°9 Man Transport  odienné-abidjan</t>
  </si>
  <si>
    <t>Mission n°9 Man Transport  local /gare domicile</t>
  </si>
  <si>
    <t>Mission n°9 Man Transport man-touba-odienné</t>
  </si>
  <si>
    <t>Mission n°9 Man Transport local man, touba &amp; odinné</t>
  </si>
  <si>
    <t>Mission n°9 Man hotel 2 jours</t>
  </si>
  <si>
    <t>Bureau - Tribunal</t>
  </si>
  <si>
    <t>Tribunal - II Plateaux</t>
  </si>
  <si>
    <t>II Plateaux - Bureau</t>
  </si>
  <si>
    <t>Bureau - MINEF II Plateaux</t>
  </si>
  <si>
    <t>MINEF II Plateaux - Bureau</t>
  </si>
  <si>
    <t>Bureau - UCT</t>
  </si>
  <si>
    <t>UCT - Tribunal</t>
  </si>
  <si>
    <t>Tribunal - Bureau</t>
  </si>
  <si>
    <t>Bureau - CENTIF</t>
  </si>
  <si>
    <t>CENTIF - Bureau</t>
  </si>
  <si>
    <t>Frais d'envoi de fonds 90200 à E50 PAR Béa</t>
  </si>
  <si>
    <t>transport domicile-tribunal-bureau</t>
  </si>
  <si>
    <t>Transport koumassi-plateau banque-bureau, moins le transport du jour treichville bureau 500/ Béa</t>
  </si>
  <si>
    <t>transport bureau- UCT (A/R)</t>
  </si>
  <si>
    <t>Bureau -Tribunal Plateau (A/R)</t>
  </si>
  <si>
    <t>transport local</t>
  </si>
  <si>
    <t>bureau - maison</t>
  </si>
  <si>
    <t>Mission transport maison- yopougon</t>
  </si>
  <si>
    <t>transport yopougon - adjame</t>
  </si>
  <si>
    <t>transport adjame- bureau</t>
  </si>
  <si>
    <t>transport transport local</t>
  </si>
  <si>
    <t>Domicile - Bureau (A/R) pour 4 jours X 3000 f (du 28 au 31/05/2018)/Privat</t>
  </si>
  <si>
    <t>Transport domicile -treichville</t>
  </si>
  <si>
    <t>Transport treichville-Bassam</t>
  </si>
  <si>
    <t>Transport local Grand-Bassam</t>
  </si>
  <si>
    <t>Transport Grand-Bassam- treichville</t>
  </si>
  <si>
    <t>Transport local treichville</t>
  </si>
  <si>
    <t>Transport treichville-bureau</t>
  </si>
  <si>
    <t>Transoport Bureau - Prison Bassam (A/R)/ Privat</t>
  </si>
  <si>
    <t>Nourriture de détenu (Bassam)</t>
  </si>
  <si>
    <t>maison-will</t>
  </si>
  <si>
    <t>will- yop</t>
  </si>
  <si>
    <t>yop - bureau</t>
  </si>
  <si>
    <t>Domicile -N'dotré</t>
  </si>
  <si>
    <t>N'dotré-Anyama</t>
  </si>
  <si>
    <t>Transport local Anyama</t>
  </si>
  <si>
    <t>Transport Anyama-N'dotré</t>
  </si>
  <si>
    <t>Transport N'dotré-siporex</t>
  </si>
  <si>
    <t>Transport siporex-bureau</t>
  </si>
  <si>
    <t>Mission domicile-Gesco I28</t>
  </si>
  <si>
    <t>Gesco-N'douci</t>
  </si>
  <si>
    <t>Transport local</t>
  </si>
  <si>
    <t>Plateau - Bureau</t>
  </si>
  <si>
    <t>Bureau - Plateau</t>
  </si>
  <si>
    <t>Bureau - Airport du 27</t>
  </si>
  <si>
    <t>Airport - Plateau du 27</t>
  </si>
  <si>
    <t>Plateau - Bureau du 27</t>
  </si>
  <si>
    <t>Bureau - Plateau du 28</t>
  </si>
  <si>
    <t>Plateau - CENTIF du 28</t>
  </si>
  <si>
    <t>CENTIF - Cap Nord du 28</t>
  </si>
  <si>
    <t>Cap Nord - UCT du 28</t>
  </si>
  <si>
    <t>UCT - Plateau du 28</t>
  </si>
  <si>
    <t>Plateau - Bureau du 28</t>
  </si>
  <si>
    <t>Bureau - Plateau du 29</t>
  </si>
  <si>
    <t>Plateau - UCT du 29</t>
  </si>
  <si>
    <t>UCT - Plateau du 29</t>
  </si>
  <si>
    <t>Plateau - Bureau du 29</t>
  </si>
  <si>
    <t>Plateau - Tribunal</t>
  </si>
  <si>
    <t>Tribunal - Plateau</t>
  </si>
  <si>
    <t>Plateau - Zone 4</t>
  </si>
  <si>
    <t>Zone 4 - Impots Bietry</t>
  </si>
  <si>
    <t>Impots Bietry - Tour E</t>
  </si>
  <si>
    <t>Tour E - Plateau</t>
  </si>
  <si>
    <t>Frais bancaire du mois de Mai</t>
  </si>
  <si>
    <t>Bank fees</t>
  </si>
  <si>
    <t>Transport domicile bureau aller retour/ I44</t>
  </si>
  <si>
    <t>Photocopie de fiche de budget et budget mission / Béatrice</t>
  </si>
  <si>
    <t xml:space="preserve">Equipement </t>
  </si>
  <si>
    <t>Transport pour photocopie/Béatrice</t>
  </si>
  <si>
    <t>Frais de communication du 03 pour Rens</t>
  </si>
  <si>
    <t>Frais de communication du 03 pour jc</t>
  </si>
  <si>
    <t>Frais de communication du 03 pour Béa</t>
  </si>
  <si>
    <t>Frais de communication du 03 pour Adama</t>
  </si>
  <si>
    <t>Frais de communication du 03 pour Franck</t>
  </si>
  <si>
    <t>Frais de communication du 03 pour Privat</t>
  </si>
  <si>
    <t>Frais de communication du 03 pour Athéna</t>
  </si>
  <si>
    <t>Frais de communication du 03 pour I28</t>
  </si>
  <si>
    <t>Frais de communication du 03 pour I44</t>
  </si>
  <si>
    <t>Frais de communication du 03 pour E50</t>
  </si>
  <si>
    <t>Frais de transport domicile bureau aller retour du 30 Mars au 05 Avril/E50</t>
  </si>
  <si>
    <t>Frais de transport domicile bureau aller retour du 03 au 06 Avril/Privat</t>
  </si>
  <si>
    <t>Frais de transport domicile bureau aller retour du 03 au 06 Avril/Athéna</t>
  </si>
  <si>
    <t>Athéna</t>
  </si>
  <si>
    <t>Frais de transport domicile bureau aller retour du 03 au 06 Avril/Franck</t>
  </si>
  <si>
    <t>Frais de transport bureau tribunal aller retour du 03 Avril/franck</t>
  </si>
  <si>
    <t>Frais de transport domicile bureau aller retour du 03 au 06 Avril/Adama</t>
  </si>
  <si>
    <t>Achat de 6 journaux du 03/ adama</t>
  </si>
  <si>
    <t>Frais de transport domicile bureau aller retour du 03 au 06 Avril/Béa</t>
  </si>
  <si>
    <t>Achat de 3 cartes sim pour enquêteurs/ Adama</t>
  </si>
  <si>
    <t xml:space="preserve">Office Materials </t>
  </si>
  <si>
    <t>Transport mission n°3 Bingerville/I44</t>
  </si>
  <si>
    <t>Travel subsistence sur mission n°3/I44</t>
  </si>
  <si>
    <t>Transport mission n°1 Dabou/E50</t>
  </si>
  <si>
    <t>Trust building sur mission n°1 à Dabou/E50</t>
  </si>
  <si>
    <t>Transport mission n°2 à Koumassi /I28</t>
  </si>
  <si>
    <t>Travel subsistence sur mission n°2 à Koumassi /I28</t>
  </si>
  <si>
    <t>Transport domicile bureau aller retour du 03/ I28</t>
  </si>
  <si>
    <t>Règlement de la facture d'électricité bureau chèque n°2849439</t>
  </si>
  <si>
    <t>Règlement loyer bureau Mars chèque n°2849438</t>
  </si>
  <si>
    <t>Transport pour bolloré/Béatrice</t>
  </si>
  <si>
    <t>Achat de produits d'entretien pour bureau/Béa</t>
  </si>
  <si>
    <t>Transport mission plateau /I28</t>
  </si>
  <si>
    <t>Travel subsistence mission au plateau/I28</t>
  </si>
  <si>
    <t>Transport mission koumassi port bouet /I44</t>
  </si>
  <si>
    <t>Travel subsistence mission Koumassi /I44</t>
  </si>
  <si>
    <t>Transport Mission n°2 Adiaké/ E50</t>
  </si>
  <si>
    <t>Travel subsistence Mission n°2 Adiaké/ E50</t>
  </si>
  <si>
    <t>Trust bilding Mission n°2 Adiaké/ E50</t>
  </si>
  <si>
    <t>Transport bureau banque aller retour/Béa</t>
  </si>
  <si>
    <t>Transport pour la Maca aller retour /Franck</t>
  </si>
  <si>
    <t>Frais de communication du 05 pour I28</t>
  </si>
  <si>
    <t>Frais de communication du 05 pour I44</t>
  </si>
  <si>
    <t>Frais de transport pour le super-marché aller retour/ Béa</t>
  </si>
  <si>
    <t>Bonus média Mars-presse écrite: Fraternité matin,expression, le nouveau réveil,le patriote, le mandat, le nouveau réveil,le jour plus/Adama</t>
  </si>
  <si>
    <t>Transport domicile bassam tribunal-prison bassam-bureau en taxi/Privat</t>
  </si>
  <si>
    <t>Nourriture pour détenu et argent pour détenu/ Privat</t>
  </si>
  <si>
    <t>Transport sur Mission n°4 Koumassi/ I28</t>
  </si>
  <si>
    <t>Travel subsitence sur Mission n°4 Koumassi/ I28</t>
  </si>
  <si>
    <t>Transport sur Mission n°5 Koumassi/ I44</t>
  </si>
  <si>
    <t>Transport domicile Maca/ Franck</t>
  </si>
  <si>
    <t>Achat d'une tenaille /Adama</t>
  </si>
  <si>
    <t>Transport pour la banque aller retour taxi/Béatrice</t>
  </si>
  <si>
    <t>Transport domicile bureau du 09/I28</t>
  </si>
  <si>
    <t>Transport domicile bureau du 09/I44</t>
  </si>
  <si>
    <t>Transport domicile bureau du 09 au 13 / Athéna</t>
  </si>
  <si>
    <t>Frais de communication du 09 pour JC</t>
  </si>
  <si>
    <t>Frais de communication du 09pour Béa</t>
  </si>
  <si>
    <t>Frais de communication du 09 pour Privat</t>
  </si>
  <si>
    <t>Frais de communication du 09 pour Franck</t>
  </si>
  <si>
    <t>Frais de communication du 09 Adama</t>
  </si>
  <si>
    <t>Frais de communication du 09 pour E50</t>
  </si>
  <si>
    <t>Transport bureau banque aller retour taxi/Béa</t>
  </si>
  <si>
    <t>Transport domicile bureau aller retour /I44</t>
  </si>
  <si>
    <t>Transport domicile bureau aller retour/ I28</t>
  </si>
  <si>
    <t>Frais de réparation du ventillateur et chauffe eau/ Adama</t>
  </si>
  <si>
    <t>Frais de communication du 11  pour Rens</t>
  </si>
  <si>
    <t>Transport Treichville domicile /Franck</t>
  </si>
  <si>
    <t>Transport tribunal (plateau) Ttreichville-anyama/Privat</t>
  </si>
  <si>
    <t>Transport bureau plateau-domicile/Athéna</t>
  </si>
  <si>
    <t>Achat d'une puce orange pour Danielle/Adama</t>
  </si>
  <si>
    <t>Transport domicile bureau aller retour du 11/ I28</t>
  </si>
  <si>
    <t>Transport domicile bureau du 11/i44</t>
  </si>
  <si>
    <t>Transport pour surveillance Koumassi aller retour du 13/ I44</t>
  </si>
  <si>
    <t>Transport pour surveillance Treichville-koumassi/I44</t>
  </si>
  <si>
    <t>Transport pour surveillance à Koumassi /I28</t>
  </si>
  <si>
    <t>Transport surveillance koumassi du 12/I28</t>
  </si>
  <si>
    <t>Transport domicile bureau A-R du 09 au 12/E50</t>
  </si>
  <si>
    <t>Transport pour surveillance du 12 au 13 à treichville /e50</t>
  </si>
  <si>
    <t>Transport domicile bureau A-R du 09 au 13 / Adama</t>
  </si>
  <si>
    <t>Bonus UCT (Bilé et Marcel)pour arrestation Moussa/ Adama</t>
  </si>
  <si>
    <t>Bonus média -internet: koaci,Ivoire matin,Journal d'Abidjan, Fraternité matin info, Eburnie today, Abidjan net, le débat ivoirien,sigal info,regionale, aip</t>
  </si>
  <si>
    <t>Bonus média radio:vibe fm flash 15h,vibe fm flash 16h,vibe fm flash 17h,radio yop flash,radio yop journal,radio yop journal 12h,radio yop flash,radio amitié,radio amitié,radio amitié,Radio arc en ciel</t>
  </si>
  <si>
    <t>Bonus média -radio: Radio arc en ciel, Radio arc en ciel,Radio Côte d'ivoire,Radio Côte d'ivoire/Adama</t>
  </si>
  <si>
    <t>Achat de téléphone pour bureau/Adama</t>
  </si>
  <si>
    <t>Frais de communication pour enquêteurs du 12/Béa</t>
  </si>
  <si>
    <t>Food allowence pour Danielle du 11 au 22 /Danielle</t>
  </si>
  <si>
    <t>Danielle</t>
  </si>
  <si>
    <t>Transport domicile bureau aller retour du 09 au 13 /Béatrice</t>
  </si>
  <si>
    <t>Transport domicile UCT du 10 aller retour/ Privat</t>
  </si>
  <si>
    <t>Transport domicile bureau aller retour du 09 au 13 /Privat</t>
  </si>
  <si>
    <t>Transport Koumassi plateau-bureau/ Béa</t>
  </si>
  <si>
    <t>Transport domicile bureau du 10 au 13 /Franck</t>
  </si>
  <si>
    <t>Transport domicile UCT-quincaillerie-domicile/Franck</t>
  </si>
  <si>
    <t>Transport bureau UCT aller retour/jc</t>
  </si>
  <si>
    <t>Achat d'une scie pour découper les ivoires/Jc</t>
  </si>
  <si>
    <t>Transport bureau maca bureau/JC</t>
  </si>
  <si>
    <t>Trust building Vanié/jc</t>
  </si>
  <si>
    <t>Achat de matériel ivoire ADN (gants, sac/cabas, sac plastique) du 09 /JC</t>
  </si>
  <si>
    <t>Frais de renouvellement visa /jc</t>
  </si>
  <si>
    <t>Achat de fourniture de bureau/Adama</t>
  </si>
  <si>
    <t>Bonus opération Moussa pour Franck et Privat/Rens</t>
  </si>
  <si>
    <t>Frais de communication Danielle/Adama</t>
  </si>
  <si>
    <t>Transport pour la librairie /adama</t>
  </si>
  <si>
    <t>Transport Aéroport bureau-tribunal/Rens</t>
  </si>
  <si>
    <t>Transport domicile bureau du 16 au 20/ Béa</t>
  </si>
  <si>
    <t>Frais de communication du 16 pour Rens</t>
  </si>
  <si>
    <t>Frais de communication du 16 pour jc</t>
  </si>
  <si>
    <t>Frais de communication du 16 pour Danielle</t>
  </si>
  <si>
    <t>Frais de communication du 16 pour Adama</t>
  </si>
  <si>
    <t>Frais de communication du 16 pour Béa</t>
  </si>
  <si>
    <t>Frais de communication du 16 pour Privat</t>
  </si>
  <si>
    <t>Frais de communication du 16 pour Franck</t>
  </si>
  <si>
    <t>Frais de communication du 16 pour E50</t>
  </si>
  <si>
    <t>Frais de communication du 16 pour I44</t>
  </si>
  <si>
    <t>Frais de communication du 16 pour I28</t>
  </si>
  <si>
    <t>Transport domicile bureau du 16 aller retour/E50</t>
  </si>
  <si>
    <t>Transport domicile bureau du 16 au 20/ Adama</t>
  </si>
  <si>
    <t>Transport pour acheter les portables/Adama</t>
  </si>
  <si>
    <t>Transport domicile bureau du 16 au 20/ Privat</t>
  </si>
  <si>
    <t>Transport domicile bureau du 16 au 20/ Franck</t>
  </si>
  <si>
    <t>Transport domicile bureau  a-r/ I44</t>
  </si>
  <si>
    <t>Forfait de 2 jours de test pour enquêteur Marc/JC</t>
  </si>
  <si>
    <t>Transport domocile bureau A/R /I28</t>
  </si>
  <si>
    <t>Transport mission n°7 à Duekoué du 17  au 21 /E50</t>
  </si>
  <si>
    <t>Travel subsistence mission n°7 à Duekoué du 17  au 21 /E50</t>
  </si>
  <si>
    <t>Trust building mission n°7 à Duekoué du 17  au 21 /E50</t>
  </si>
  <si>
    <t>Transport mission n°9 à Daloa du 17  au 20 /I44</t>
  </si>
  <si>
    <t>Travel subsistence mission n°9 à Daloa du 17  au 20 /I44</t>
  </si>
  <si>
    <t>Trust building mission n°9 à Daloa du 17  au 20 /I44</t>
  </si>
  <si>
    <t>Transport mission n°9 à Yamoussoukro du 17  au 20 /I28</t>
  </si>
  <si>
    <t>Travel subsistence mission n°9 à Yamoussoukro du 17  au 20 /I28</t>
  </si>
  <si>
    <t>Trust building mission n°9 à Yamoussoukro du 17  au 20 /I28</t>
  </si>
  <si>
    <t>Transport bureau plateau banque bureau/ Adama</t>
  </si>
  <si>
    <t>Achat de 2 ordinateurs pour le département juridique</t>
  </si>
  <si>
    <t>Transport Koumassi-plateau-bureau/ Béa</t>
  </si>
  <si>
    <t>Frais de déplacement du docteur BOA à la MACA/Franck</t>
  </si>
  <si>
    <t>Transport bureau-cocody -domicile /Adama</t>
  </si>
  <si>
    <t>Transport bureau CHU de cocody/Franck</t>
  </si>
  <si>
    <t>Transport Bureau-UCT-CHU Cocody-PMI-CHU-Bureau/Jc</t>
  </si>
  <si>
    <t>Transport bureau-aéroport pour le départ de danielle/Danielle</t>
  </si>
  <si>
    <t>Achat de produits d'hygiène bureau/ Béa</t>
  </si>
  <si>
    <t>Frais de transport CHU-MACA et honoraire du médecin/ Privat</t>
  </si>
  <si>
    <t>Honoraire du médecin à la MACA/ Privat</t>
  </si>
  <si>
    <t>Frais d'internet bureau/Adama</t>
  </si>
  <si>
    <t>Transport pour règlement internet bureau/Adama</t>
  </si>
  <si>
    <t>Frais de communication du 23 pour rens</t>
  </si>
  <si>
    <t>Frais de communication du 23 pour jean-claude</t>
  </si>
  <si>
    <t>Frais de communication du 23 pour nicolas</t>
  </si>
  <si>
    <t>Frais de communication du 23 pour adama</t>
  </si>
  <si>
    <t>Frais de communication du 23 pour privat</t>
  </si>
  <si>
    <t>Frais de communication du 23 pour franck</t>
  </si>
  <si>
    <t>Frais de communication du 23 pour Béa</t>
  </si>
  <si>
    <t>Frais de communication du 23 pour E50</t>
  </si>
  <si>
    <t>Frais de communication du 23 pour I44</t>
  </si>
  <si>
    <t>Frais de communication du 23 pour I28</t>
  </si>
  <si>
    <t>Frais de photocopie fiches de budget, rapport financier, sortie de caisse, attestation sur l'honneur/ Béa</t>
  </si>
  <si>
    <t>Transport pour les photocopies/ Béa</t>
  </si>
  <si>
    <t>Transport domicile bureau du 23/ I44</t>
  </si>
  <si>
    <t>Transport domicile bureau du 23/ I28</t>
  </si>
  <si>
    <t>Transport domicile bureau aller retour semaine du 23-27/E50</t>
  </si>
  <si>
    <t>Transport domicile bureau aller retour semaine du 23-27/Béa</t>
  </si>
  <si>
    <t>Transport domicile bureau aller retour semaine du 23-27/Adama</t>
  </si>
  <si>
    <t>Transport domicile-aéroport-bureau pour récupérer Nicolas/Adama</t>
  </si>
  <si>
    <t>Transport visite à la MACA-bureau/Privat</t>
  </si>
  <si>
    <t>Transport domicile bureau aller retour semaine du 23-27/ Privat</t>
  </si>
  <si>
    <t>Transport domicile bureau aller retour semaine du 23-27/Franck</t>
  </si>
  <si>
    <t>Transport visite à la MACA-bureau/ Franck</t>
  </si>
  <si>
    <t>Food allowence pour Nicolas du 23 au 28 /Nicolas</t>
  </si>
  <si>
    <t>Transport bureau-palais de justice pour voir le juge d'instruction/JC</t>
  </si>
  <si>
    <t>Transort bureau-MACA /Franck</t>
  </si>
  <si>
    <t>Achat de téléphones pour enqueteurs/ JC</t>
  </si>
  <si>
    <t>Frais de communication supplémentaire pour Nicolas/Béa</t>
  </si>
  <si>
    <t>Transport domicile bureau du 24/I44</t>
  </si>
  <si>
    <t>Transport domicile bureau du 24/I28</t>
  </si>
  <si>
    <t>Transport sur Mission n°10 à Agban/E50</t>
  </si>
  <si>
    <t>Trust building sur Mission n°10 à Agban/E51</t>
  </si>
  <si>
    <t>Transport sur Mission n°11 à Adjamé/I28</t>
  </si>
  <si>
    <t>Communication sur Mission n°11 à Adjamé/I28</t>
  </si>
  <si>
    <t>Trust building sur Mission n°11 à Adjamé/I28</t>
  </si>
  <si>
    <t>Transport sur Mission n°12 à Koumassi/I44</t>
  </si>
  <si>
    <t>Communication sur Mission n°12 à Koumassi/I44</t>
  </si>
  <si>
    <t>Trust building sur Mission n°12 à Koumassi/I44</t>
  </si>
  <si>
    <t>Transport bureau-cocody danga chez l'avocat/Privat</t>
  </si>
  <si>
    <t>Impression du questionnaire/Privat</t>
  </si>
  <si>
    <t>Transport domicile bureau du 26 aller retour/ I28</t>
  </si>
  <si>
    <t>Transport domicile bureau aller retour du 26/I44</t>
  </si>
  <si>
    <t>Transport bureau-cocody RTI-Bureau /Adama</t>
  </si>
  <si>
    <t>Transport domicile CHU Yop(achat de note book et impression)-bureau-domicile du 27/I28</t>
  </si>
  <si>
    <t>Achat de note book et impression de documents/ I28</t>
  </si>
  <si>
    <t>Salaire Avril 2018 pour Privat/ Rens</t>
  </si>
  <si>
    <t>Salaire Avril 2018 pour Franck/ Rens</t>
  </si>
  <si>
    <t>Salaire Avril 2018 pour la femme de ménage/ Rens</t>
  </si>
  <si>
    <t>Transport domicile bureau aller retour du 27/I44</t>
  </si>
  <si>
    <t>Transport bureau aéroport pour départ au Togo/ JC</t>
  </si>
  <si>
    <t>Transport abobo-Plateau préfecture de police-bureau/privat</t>
  </si>
  <si>
    <t>Transport domicile bureau aller retour du 30/Privat</t>
  </si>
  <si>
    <t>Transport domicile bureau aller retour du 30/ Franck</t>
  </si>
  <si>
    <t>Transport sur Mission n°15 bingerville/I44</t>
  </si>
  <si>
    <t>Trust building sur Mission n°15 bingerville/I45</t>
  </si>
  <si>
    <t>Transport sur Mission n° à Bimbrinso/E50</t>
  </si>
  <si>
    <t>Trust building sur Mission n° à Bimbrinso/E51</t>
  </si>
  <si>
    <t>Transport domicile bureau aller retour du 30/E50</t>
  </si>
  <si>
    <t>Transport sur Mission à Anyama /I28</t>
  </si>
  <si>
    <t>Trust building Mission à Anyama /I28</t>
  </si>
  <si>
    <t>Transport domocile bureau A/R  du 30/I28</t>
  </si>
  <si>
    <t>Transport pour super marché/ Béa</t>
  </si>
  <si>
    <t>Achat de produits d'entretien pour bureau du 30/Béa</t>
  </si>
  <si>
    <t>Bonus Heure pour Béa/Rens</t>
  </si>
  <si>
    <t>Bonus Heure pour Privat/Rens</t>
  </si>
  <si>
    <t>Bonus Heure pour Franck/Rens</t>
  </si>
  <si>
    <t>Salaire avril 2018 pour adama + Bonus heure/Rens</t>
  </si>
  <si>
    <t>Salaire avril 2018 pour E50/Rens</t>
  </si>
  <si>
    <t>Frais de communication du 30 Avril pour Rens/ béa</t>
  </si>
  <si>
    <t>Frais de communication du 30 Avril pour Adama/ béa</t>
  </si>
  <si>
    <t>Frais de communication du 30 Avril pour Privat/ béa</t>
  </si>
  <si>
    <t>Frais de communication du 30 Avril pour Franck/ béa</t>
  </si>
  <si>
    <t>Frais de communication du 30 Avril pour Béa/ béa</t>
  </si>
  <si>
    <t>Frais de communication du 30 Avril pour E50/ béa</t>
  </si>
  <si>
    <t>Frais de communication du 30 Avril pour I28/ béa</t>
  </si>
  <si>
    <t>Frais de communication du 30 Avril pour I44/ béa</t>
  </si>
  <si>
    <t>Transport ddomicile bureau du 30/Béa</t>
  </si>
  <si>
    <t>Transport bureau cap-sud pour achat du 1é Mai/ Adama</t>
  </si>
  <si>
    <t>Achat  du 1é Mai pour l'équipe/Adama</t>
  </si>
  <si>
    <t>Team building</t>
  </si>
  <si>
    <t>Transport domcile bureau du 30/ Adama</t>
  </si>
  <si>
    <t>Frais bancaire du mois de Avril 2018 (Agios+frais de tenue de compte)</t>
  </si>
  <si>
    <t>05/108</t>
  </si>
  <si>
    <t>05/109</t>
  </si>
  <si>
    <t>Mission N°1 maison- adjame gare</t>
  </si>
  <si>
    <t>Mission N°1 adjame - agboville</t>
  </si>
  <si>
    <t>Mission N°1 transport local agboville</t>
  </si>
  <si>
    <t>Mission N°1 hotel</t>
  </si>
  <si>
    <t>Mission N°1 trust building</t>
  </si>
  <si>
    <t>Mission N°1 nourriture</t>
  </si>
  <si>
    <t>Mission N°1 Agboville-Abidjan(Gare)</t>
  </si>
  <si>
    <t>Mission N°1 Abidjan(Gare)-Domicile</t>
  </si>
  <si>
    <t>Mission N°2 Domicile-Port Bouet</t>
  </si>
  <si>
    <t>Mission N°2 Marché Port bouet-Gonzague</t>
  </si>
  <si>
    <t>Mission N°2 Gonzague-Koumassi</t>
  </si>
  <si>
    <t>Mission N°2 Koumassi-Adjamé Mosquée</t>
  </si>
  <si>
    <t>Mission N°2 Adjamé-Bureau</t>
  </si>
  <si>
    <t>Mission N°2 Bureau - Domicile</t>
  </si>
  <si>
    <t>Mission N°2 trust building (2)</t>
  </si>
  <si>
    <t>Mission N°2 Trust building/I28</t>
  </si>
  <si>
    <t>Mission n°3 Transport domicile treichville /I28</t>
  </si>
  <si>
    <t>Mission n°3 Transport treichville-bonoua-treichville / I28</t>
  </si>
  <si>
    <t>Mission n°3 Transport treichville bureau domicile /I28</t>
  </si>
  <si>
    <t>Mission n°3 Trust building/ I28</t>
  </si>
  <si>
    <t>Mission n°3  Transport local dans Bonoua/I28</t>
  </si>
  <si>
    <t>Mission n°5 Transport Domicile - Gesco</t>
  </si>
  <si>
    <t>Mission n°5 Transport Gesco - Elibou</t>
  </si>
  <si>
    <t>Mission n°5 Transport Elibou - Singrobo</t>
  </si>
  <si>
    <t>Mission n°5 Transport Singrobo - Elibou</t>
  </si>
  <si>
    <t>Mission n°5 Transport Elibou - Gesco</t>
  </si>
  <si>
    <t>Mission n°5 Transport Gesco - Bureau</t>
  </si>
  <si>
    <t>Mission n°5 Transport Bureau - Domicile</t>
  </si>
  <si>
    <t>Mission n°5 Trustbuilding</t>
  </si>
  <si>
    <t>Mission n°6 transport Domicile - Gare</t>
  </si>
  <si>
    <t>Mission n°6 transport Gare (Abidjan) - Gagnoa</t>
  </si>
  <si>
    <t>Mission n°6 Transport local Gagnoa</t>
  </si>
  <si>
    <t>Mission n°6 Hôtel</t>
  </si>
  <si>
    <t>Mission n°6 Nourriture</t>
  </si>
  <si>
    <t>Mission n°6 Trust building</t>
  </si>
  <si>
    <t>Mission n°6 transport Gagnoa - Abidjan(Gare)</t>
  </si>
  <si>
    <t>Mission n°6 transport Gare (Abidjan) - Domicile</t>
  </si>
  <si>
    <t>Mission n°7 Transport Abidjan - Soubré</t>
  </si>
  <si>
    <t>Mission n°7 Transport local Soubré</t>
  </si>
  <si>
    <t>Mission n°7 Hôtel</t>
  </si>
  <si>
    <t>Mission n°7 Nourriture</t>
  </si>
  <si>
    <t>Mission n°7 Transport Soubré - Méagui A/R</t>
  </si>
  <si>
    <t>Mission n°7 Transport local Méagui</t>
  </si>
  <si>
    <t>Mission n°7 Trustbuilding</t>
  </si>
  <si>
    <t>Mission n°7 Transport Soubré - Kobaya V5 à moto A/R</t>
  </si>
  <si>
    <t>Mission n°7 Transport Soubré - Abidjan</t>
  </si>
  <si>
    <t>Mission n°7 Transport Gare Abidjan - Domicile</t>
  </si>
  <si>
    <t>Mission n°8 Transport domicile -treichville</t>
  </si>
  <si>
    <t>Mission n°8 Transport treichville-Bassam</t>
  </si>
  <si>
    <t>Mission n°8 Transport local Grand-Bassam</t>
  </si>
  <si>
    <t>Mission n°8 Transport Grand-Bassam- treichville</t>
  </si>
  <si>
    <t>Mission n°8 Transport local treichville</t>
  </si>
  <si>
    <t>Mission n°8 Transport treichville-bureau</t>
  </si>
  <si>
    <t>Mission n°8 Transport bureau-domicile/I28</t>
  </si>
  <si>
    <t>Mission n°9 Domicile -N'dotré</t>
  </si>
  <si>
    <t>Mission n°9 N'dotré-Anyama</t>
  </si>
  <si>
    <t>Mission n°9 Transport local Anyama</t>
  </si>
  <si>
    <t>Mission n°9 Transport Anyama-N'dotré</t>
  </si>
  <si>
    <t>Mission n°9 Transport N'dotré-siporex</t>
  </si>
  <si>
    <t>Mission n°9 Transport siporex-bureau</t>
  </si>
  <si>
    <t>Mission n°9 Transport bureau-domicile/I28</t>
  </si>
  <si>
    <t>Mission n°9 Trust building</t>
  </si>
  <si>
    <t>Mission n°10 domicile-Gesco I28</t>
  </si>
  <si>
    <t>Mission n°10 Nourriture</t>
  </si>
  <si>
    <t>Mission n°10 Trust building</t>
  </si>
  <si>
    <t>Mission n°10 Gesco-N'douci</t>
  </si>
  <si>
    <t>Mission n°10 hotel</t>
  </si>
  <si>
    <t>Mission n°10 Transport local</t>
  </si>
  <si>
    <t>Mission n°1 Transport maison - aboisso/ E50</t>
  </si>
  <si>
    <t>Mission n°1Transport local aboisso/ E50</t>
  </si>
  <si>
    <t>Mission n°1 Nourritures/ E50</t>
  </si>
  <si>
    <t>Mission n°1 Frais d'hotel/ E50</t>
  </si>
  <si>
    <t>Mission n°1 trust building/ E50</t>
  </si>
  <si>
    <t>Mission n°1 Transport local aboisso/E50</t>
  </si>
  <si>
    <t>Mission n°1 Nourritures du 03 /E50</t>
  </si>
  <si>
    <t>Mission n°1 Frais d'hotel du 03/E50</t>
  </si>
  <si>
    <t>Mission n°1 trust building du 03 /E50</t>
  </si>
  <si>
    <t>Mission n°1 Transport aboisso  - n'zikro du 04/ E50</t>
  </si>
  <si>
    <t>Mission n°1 Transport n'zikro - samo du 04/E50</t>
  </si>
  <si>
    <t>Mission n°1 Nourritures du 04/E50</t>
  </si>
  <si>
    <t>trust building mission n°2 Bimbresso/ E50</t>
  </si>
  <si>
    <t>mission n°2 Transport domicile-bimbresso/E50</t>
  </si>
  <si>
    <t>mission n°2 Transport bureau-deux plateaux vallon/E50</t>
  </si>
  <si>
    <t>mission n°2 trust building/E50</t>
  </si>
  <si>
    <t>Mission n°1 Transport maison- adjame gare/I44</t>
  </si>
  <si>
    <t>Mission n°1 Transport adjame gare- alepé/I44</t>
  </si>
  <si>
    <t>Mission n°1 transport local alepé/I44</t>
  </si>
  <si>
    <t>Mission n°1 Frais d'hébergement (Hôtel)/I44</t>
  </si>
  <si>
    <t>Mission n°1 Nourriture du 2 au 4 /I44</t>
  </si>
  <si>
    <t>Mission n°1 Transport local alepé du 03/I44</t>
  </si>
  <si>
    <t>Mission n°1 transport local alepé du 04/I44</t>
  </si>
  <si>
    <t>Mission n°1 Transport alepé- adjame gare/I44</t>
  </si>
  <si>
    <t>Mission n°1 Transport adjame gare - maison/I44</t>
  </si>
  <si>
    <t>Mission n°1 Truist building du 02/I44</t>
  </si>
  <si>
    <t>Mission n°1 Truist building du 03/I44</t>
  </si>
  <si>
    <t>Mission n°1 Truist building du 04/I44</t>
  </si>
  <si>
    <t>Mission n°2 Transport maison - abobo</t>
  </si>
  <si>
    <t>Mission n°2 Transport abobo - treichville</t>
  </si>
  <si>
    <t>Mission n°2 Transporttreichville - bureau</t>
  </si>
  <si>
    <t>Mission n°2 Transport bureau - maison</t>
  </si>
  <si>
    <t>Mission n°2 trust building abobo</t>
  </si>
  <si>
    <t>Mission n°2 trust building treichville</t>
  </si>
  <si>
    <t>Salaire mois d'Avril Béatrice</t>
  </si>
  <si>
    <t>Mission n°17 trust building du 16</t>
  </si>
  <si>
    <t>Mission N°1 trust building du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</si>
</sst>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12" x14ac:knownFonts="1">
    <font>
      <sz val="11"/>
      <color theme="1"/>
      <name val="Calibri"/>
      <family val="2"/>
      <scheme val="minor"/>
    </font>
    <font>
      <sz val="12"/>
      <color indexed="8"/>
      <name val="Verdana"/>
      <family val="2"/>
    </font>
    <font>
      <sz val="10"/>
      <name val="Arial"/>
      <family val="2"/>
    </font>
    <font>
      <sz val="11"/>
      <color theme="1"/>
      <name val="Calibri"/>
      <family val="2"/>
      <scheme val="minor"/>
    </font>
    <font>
      <b/>
      <sz val="10"/>
      <name val="Calibri"/>
      <family val="2"/>
      <scheme val="minor"/>
    </font>
    <font>
      <sz val="10"/>
      <name val="Calibri"/>
      <family val="2"/>
      <scheme val="minor"/>
    </font>
    <font>
      <sz val="11"/>
      <name val="Calibri"/>
      <family val="2"/>
      <scheme val="minor"/>
    </font>
    <font>
      <sz val="10"/>
      <color rgb="FFFF0000"/>
      <name val="Calibri"/>
      <family val="2"/>
      <scheme val="minor"/>
    </font>
    <font>
      <sz val="10"/>
      <color theme="1"/>
      <name val="Calibri"/>
      <family val="2"/>
      <scheme val="minor"/>
    </font>
    <font>
      <sz val="9"/>
      <color indexed="81"/>
      <name val="Tahoma"/>
      <family val="2"/>
    </font>
    <font>
      <b/>
      <sz val="9"/>
      <color indexed="81"/>
      <name val="Tahoma"/>
      <family val="2"/>
    </font>
    <font>
      <i/>
      <sz val="1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s>
  <cellStyleXfs count="8">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applyNumberFormat="0" applyFill="0" applyBorder="0" applyProtection="0">
      <alignment vertical="top" wrapText="1"/>
    </xf>
  </cellStyleXfs>
  <cellXfs count="95">
    <xf numFmtId="0" fontId="0" fillId="0" borderId="0" xfId="0"/>
    <xf numFmtId="0" fontId="5" fillId="0" borderId="0" xfId="0" applyFont="1"/>
    <xf numFmtId="0" fontId="6" fillId="0" borderId="0" xfId="0" applyFont="1"/>
    <xf numFmtId="0" fontId="5" fillId="0" borderId="0" xfId="0" applyFont="1" applyFill="1"/>
    <xf numFmtId="0" fontId="5" fillId="0" borderId="1" xfId="0" applyFont="1" applyFill="1" applyBorder="1" applyAlignment="1">
      <alignment horizontal="center"/>
    </xf>
    <xf numFmtId="0" fontId="5" fillId="2" borderId="1" xfId="0" applyFont="1" applyFill="1" applyBorder="1"/>
    <xf numFmtId="14" fontId="5" fillId="0" borderId="1" xfId="0" applyNumberFormat="1" applyFont="1" applyFill="1" applyBorder="1" applyAlignment="1">
      <alignment horizontal="center" vertical="center"/>
    </xf>
    <xf numFmtId="0" fontId="5" fillId="0" borderId="1" xfId="0" applyFont="1" applyFill="1" applyBorder="1"/>
    <xf numFmtId="164" fontId="5" fillId="0" borderId="1" xfId="3" applyNumberFormat="1" applyFont="1" applyFill="1" applyBorder="1"/>
    <xf numFmtId="0" fontId="5" fillId="0" borderId="1" xfId="0" applyFont="1" applyBorder="1"/>
    <xf numFmtId="164" fontId="6" fillId="0" borderId="1" xfId="3" applyNumberFormat="1" applyFont="1" applyFill="1" applyBorder="1"/>
    <xf numFmtId="0" fontId="7" fillId="0" borderId="1" xfId="0" applyFont="1" applyFill="1" applyBorder="1"/>
    <xf numFmtId="164" fontId="5" fillId="0" borderId="1" xfId="3" applyNumberFormat="1" applyFont="1" applyFill="1" applyBorder="1" applyAlignment="1">
      <alignment horizontal="center" vertical="center"/>
    </xf>
    <xf numFmtId="0" fontId="5" fillId="0" borderId="1" xfId="0" applyFont="1" applyFill="1" applyBorder="1" applyAlignment="1">
      <alignment vertical="center"/>
    </xf>
    <xf numFmtId="164" fontId="5" fillId="0" borderId="1" xfId="3" applyNumberFormat="1" applyFont="1" applyFill="1" applyBorder="1" applyAlignment="1">
      <alignment vertical="center"/>
    </xf>
    <xf numFmtId="0" fontId="5" fillId="0" borderId="1" xfId="0" applyFont="1" applyFill="1" applyBorder="1" applyAlignment="1">
      <alignment wrapText="1"/>
    </xf>
    <xf numFmtId="0" fontId="4" fillId="0" borderId="2" xfId="0" applyFont="1" applyFill="1" applyBorder="1" applyAlignment="1">
      <alignment vertical="center"/>
    </xf>
    <xf numFmtId="0" fontId="4" fillId="0" borderId="3" xfId="0" applyFont="1" applyFill="1" applyBorder="1" applyAlignment="1">
      <alignment vertical="center"/>
    </xf>
    <xf numFmtId="4" fontId="4" fillId="0" borderId="3"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xf numFmtId="0" fontId="5" fillId="2" borderId="1" xfId="0" applyFont="1" applyFill="1" applyBorder="1" applyAlignment="1">
      <alignment horizontal="left"/>
    </xf>
    <xf numFmtId="0" fontId="5" fillId="0" borderId="1" xfId="0" applyFont="1" applyBorder="1" applyAlignment="1">
      <alignment horizontal="center"/>
    </xf>
    <xf numFmtId="43" fontId="5" fillId="0" borderId="1" xfId="3" applyFont="1" applyBorder="1"/>
    <xf numFmtId="0" fontId="5" fillId="0" borderId="1" xfId="0" applyFont="1" applyBorder="1" applyAlignment="1">
      <alignment horizontal="center" vertical="center"/>
    </xf>
    <xf numFmtId="0" fontId="5" fillId="0" borderId="1" xfId="0" applyFont="1" applyFill="1" applyBorder="1" applyAlignment="1">
      <alignment horizontal="left"/>
    </xf>
    <xf numFmtId="43" fontId="5" fillId="0" borderId="1" xfId="3" applyFont="1" applyFill="1" applyBorder="1"/>
    <xf numFmtId="164" fontId="5" fillId="2" borderId="1" xfId="3" applyNumberFormat="1" applyFont="1" applyFill="1" applyBorder="1"/>
    <xf numFmtId="0" fontId="5" fillId="2" borderId="1" xfId="0" applyFont="1" applyFill="1" applyBorder="1" applyAlignment="1">
      <alignment horizontal="center"/>
    </xf>
    <xf numFmtId="43" fontId="5" fillId="2" borderId="1" xfId="3" applyFont="1" applyFill="1" applyBorder="1"/>
    <xf numFmtId="0" fontId="5" fillId="2" borderId="1" xfId="0" applyFont="1" applyFill="1" applyBorder="1" applyAlignment="1">
      <alignment horizontal="center" vertical="center"/>
    </xf>
    <xf numFmtId="0" fontId="5" fillId="2" borderId="0" xfId="0" applyFont="1" applyFill="1"/>
    <xf numFmtId="43" fontId="5" fillId="2" borderId="1" xfId="3" applyFont="1" applyFill="1" applyBorder="1" applyAlignment="1"/>
    <xf numFmtId="43" fontId="5" fillId="2" borderId="1" xfId="3" applyFont="1" applyFill="1" applyBorder="1" applyAlignment="1">
      <alignment horizontal="center" vertical="center"/>
    </xf>
    <xf numFmtId="4" fontId="5" fillId="0" borderId="0" xfId="0" applyNumberFormat="1" applyFont="1" applyFill="1"/>
    <xf numFmtId="0" fontId="5" fillId="0" borderId="0" xfId="0" applyFont="1" applyFill="1" applyAlignment="1">
      <alignment horizontal="center"/>
    </xf>
    <xf numFmtId="0" fontId="5" fillId="0" borderId="0" xfId="0" applyFont="1" applyFill="1" applyAlignment="1">
      <alignment horizontal="center" vertical="center"/>
    </xf>
    <xf numFmtId="0" fontId="7" fillId="2" borderId="1" xfId="0" applyFont="1" applyFill="1" applyBorder="1"/>
    <xf numFmtId="0" fontId="8" fillId="0" borderId="0" xfId="0" applyFont="1"/>
    <xf numFmtId="0" fontId="8" fillId="0" borderId="1" xfId="0" applyFont="1" applyBorder="1"/>
    <xf numFmtId="0" fontId="0" fillId="0" borderId="0" xfId="0" pivotButton="1"/>
    <xf numFmtId="0" fontId="0" fillId="0" borderId="0" xfId="0" applyAlignment="1">
      <alignment horizontal="left"/>
    </xf>
    <xf numFmtId="3" fontId="5" fillId="0" borderId="1" xfId="0" applyNumberFormat="1" applyFont="1" applyBorder="1"/>
    <xf numFmtId="164" fontId="8" fillId="0" borderId="1" xfId="3" applyNumberFormat="1" applyFont="1" applyBorder="1"/>
    <xf numFmtId="2"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2" fontId="5" fillId="2" borderId="1" xfId="3" applyNumberFormat="1" applyFont="1" applyFill="1" applyBorder="1" applyAlignment="1">
      <alignment horizontal="center"/>
    </xf>
    <xf numFmtId="43" fontId="5" fillId="0" borderId="1" xfId="3" applyFont="1" applyBorder="1" applyAlignment="1">
      <alignment horizontal="center" vertical="center"/>
    </xf>
    <xf numFmtId="0" fontId="5" fillId="0" borderId="1" xfId="0" applyFont="1" applyFill="1" applyBorder="1" applyAlignment="1">
      <alignment vertical="center" wrapText="1"/>
    </xf>
    <xf numFmtId="2" fontId="5" fillId="0" borderId="1" xfId="0" applyNumberFormat="1" applyFont="1" applyBorder="1"/>
    <xf numFmtId="0" fontId="6" fillId="0" borderId="1" xfId="0" applyFont="1" applyFill="1" applyBorder="1"/>
    <xf numFmtId="0" fontId="5" fillId="0" borderId="5" xfId="0" applyFont="1" applyFill="1" applyBorder="1" applyAlignment="1">
      <alignment horizontal="center" vertical="center"/>
    </xf>
    <xf numFmtId="0" fontId="0" fillId="0" borderId="0" xfId="0" applyAlignment="1">
      <alignment horizontal="left" indent="1"/>
    </xf>
    <xf numFmtId="0" fontId="0" fillId="0" borderId="0" xfId="0" applyNumberFormat="1"/>
    <xf numFmtId="0" fontId="7" fillId="2" borderId="1" xfId="0" applyFont="1" applyFill="1" applyBorder="1" applyAlignment="1">
      <alignment horizontal="left"/>
    </xf>
    <xf numFmtId="4" fontId="5" fillId="0" borderId="1" xfId="0" applyNumberFormat="1" applyFont="1" applyFill="1" applyBorder="1" applyAlignment="1">
      <alignment horizontal="center" vertical="center"/>
    </xf>
    <xf numFmtId="0" fontId="5" fillId="0" borderId="6" xfId="0" applyFont="1" applyFill="1" applyBorder="1" applyAlignment="1">
      <alignment vertical="center"/>
    </xf>
    <xf numFmtId="4"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43" fontId="5" fillId="0" borderId="5" xfId="3" applyFont="1" applyFill="1" applyBorder="1"/>
    <xf numFmtId="0" fontId="4" fillId="0" borderId="7" xfId="0" applyFont="1" applyFill="1" applyBorder="1" applyAlignment="1">
      <alignment vertical="center"/>
    </xf>
    <xf numFmtId="4"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0" fillId="0" borderId="1" xfId="0" applyBorder="1"/>
    <xf numFmtId="0" fontId="0" fillId="0" borderId="1" xfId="0" applyNumberFormat="1" applyBorder="1" applyAlignment="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0" fillId="0" borderId="1" xfId="0"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1" fillId="2" borderId="1" xfId="0" applyFont="1" applyFill="1" applyBorder="1"/>
    <xf numFmtId="164" fontId="5" fillId="0" borderId="1" xfId="3" applyNumberFormat="1" applyFont="1" applyFill="1" applyBorder="1" applyAlignment="1"/>
    <xf numFmtId="0" fontId="6" fillId="0" borderId="1" xfId="0" applyFont="1" applyBorder="1"/>
    <xf numFmtId="164" fontId="7" fillId="0" borderId="1" xfId="3" applyNumberFormat="1" applyFont="1" applyFill="1" applyBorder="1"/>
    <xf numFmtId="164" fontId="0" fillId="0" borderId="1" xfId="3" applyNumberFormat="1" applyFont="1" applyBorder="1" applyAlignment="1"/>
    <xf numFmtId="164" fontId="0" fillId="0" borderId="1" xfId="3" applyNumberFormat="1" applyFont="1" applyBorder="1"/>
    <xf numFmtId="14" fontId="6" fillId="0" borderId="1" xfId="0" applyNumberFormat="1" applyFont="1" applyFill="1" applyBorder="1" applyAlignment="1">
      <alignment horizontal="center" vertical="center"/>
    </xf>
    <xf numFmtId="0" fontId="6" fillId="0" borderId="6" xfId="0" applyFont="1" applyFill="1" applyBorder="1" applyAlignment="1">
      <alignment vertical="center"/>
    </xf>
    <xf numFmtId="4"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43" fontId="6" fillId="0" borderId="5" xfId="3" applyFont="1" applyFill="1" applyBorder="1"/>
    <xf numFmtId="0" fontId="6" fillId="0" borderId="1" xfId="0" applyFont="1" applyFill="1" applyBorder="1" applyAlignment="1">
      <alignment horizontal="center"/>
    </xf>
    <xf numFmtId="0" fontId="6" fillId="2" borderId="1" xfId="0" applyFont="1" applyFill="1" applyBorder="1" applyAlignment="1">
      <alignment horizontal="left"/>
    </xf>
    <xf numFmtId="0" fontId="6" fillId="2" borderId="1" xfId="0" applyFont="1" applyFill="1" applyBorder="1"/>
    <xf numFmtId="164" fontId="6" fillId="2" borderId="1" xfId="3" applyNumberFormat="1" applyFont="1" applyFill="1" applyBorder="1"/>
    <xf numFmtId="0" fontId="6" fillId="2" borderId="1" xfId="0" applyFont="1" applyFill="1" applyBorder="1" applyAlignment="1">
      <alignment horizontal="center" vertical="center"/>
    </xf>
    <xf numFmtId="43" fontId="6" fillId="0" borderId="1" xfId="3" applyFont="1" applyBorder="1"/>
    <xf numFmtId="0" fontId="6" fillId="2" borderId="1" xfId="0" applyFont="1" applyFill="1" applyBorder="1" applyAlignment="1">
      <alignment horizontal="center"/>
    </xf>
    <xf numFmtId="43" fontId="6" fillId="2" borderId="1" xfId="3" applyFont="1" applyFill="1" applyBorder="1" applyAlignment="1">
      <alignment horizontal="center" vertical="center"/>
    </xf>
    <xf numFmtId="164" fontId="6" fillId="0" borderId="1" xfId="3" applyNumberFormat="1" applyFont="1" applyFill="1" applyBorder="1" applyAlignment="1"/>
    <xf numFmtId="0" fontId="6" fillId="0" borderId="1" xfId="0" applyFont="1" applyBorder="1" applyAlignment="1">
      <alignment horizontal="center"/>
    </xf>
  </cellXfs>
  <cellStyles count="8">
    <cellStyle name="Comma 3" xfId="1" xr:uid="{00000000-0005-0000-0000-000000000000}"/>
    <cellStyle name="Comma 3 2" xfId="2" xr:uid="{00000000-0005-0000-0000-000001000000}"/>
    <cellStyle name="Milliers" xfId="3" builtinId="3"/>
    <cellStyle name="Milliers 2"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NOVO" refreshedDate="43259.535809490742" createdVersion="3" refreshedVersion="5" minRefreshableVersion="3" recordCount="404" xr:uid="{00000000-000A-0000-FFFF-FFFF10000000}">
  <cacheSource type="worksheet">
    <worksheetSource ref="A1:I1048576" sheet="Data Mai 18"/>
  </cacheSource>
  <cacheFields count="9">
    <cacheField name="Date" numFmtId="0">
      <sharedItems containsNonDate="0" containsDate="1" containsString="0" containsBlank="1" minDate="2018-05-02T00:00:00" maxDate="2018-06-01T00:00:00"/>
    </cacheField>
    <cacheField name="Details" numFmtId="0">
      <sharedItems containsBlank="1"/>
    </cacheField>
    <cacheField name="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 numFmtId="0">
      <sharedItems containsBlank="1" count="21">
        <s v="Transport"/>
        <s v="Travel Subsistence"/>
        <s v="Trust Building"/>
        <s v="Personnel"/>
        <s v="Office Materiels"/>
        <s v="Telephone"/>
        <s v="Jail visit"/>
        <s v="Transfer fees"/>
        <s v="Internet "/>
        <s v="Equipement"/>
        <s v="Bank fees"/>
        <m/>
        <s v="Services" u="1"/>
        <s v="Rent &amp; Utilities " u="1"/>
        <s v="Jail visits" u="1"/>
        <s v="Bonus" u="1"/>
        <s v="Internet" u="1"/>
        <s v="Travel Expenses" u="1"/>
        <s v="Rent &amp; Utilities" u="1"/>
        <s v="Office Materials" u="1"/>
        <s v="Trave expenses" u="1"/>
      </sharedItems>
    </cacheField>
    <cacheField name="Department (Investigations, Legal, Operations, Media, Management ,Office ,  Animal Care, Policy &amp; External Relations ( Frais de voyages à l'etranger, missions en dehors du projet) , Team Building ( Repas de l'equipe, faire une excursion)" numFmtId="0">
      <sharedItems containsBlank="1" count="10">
        <s v="Media"/>
        <s v="Investigation"/>
        <s v="Office"/>
        <s v="Legal"/>
        <s v="Management"/>
        <m/>
        <s v="CCU" u="1"/>
        <s v="Team Building" u="1"/>
        <s v="Investigations" u="1"/>
        <s v="Operation" u="1"/>
      </sharedItems>
    </cacheField>
    <cacheField name="spent" numFmtId="0">
      <sharedItems containsString="0" containsBlank="1" containsNumber="1" containsInteger="1" minValue="400" maxValue="270000"/>
    </cacheField>
    <cacheField name="nom" numFmtId="0">
      <sharedItems containsBlank="1" count="14">
        <s v="Adama"/>
        <s v="I44"/>
        <s v="E50"/>
        <s v="I28"/>
        <s v="SGBCI"/>
        <s v="Privat"/>
        <s v="Franck"/>
        <s v="Béatrice"/>
        <s v="Rens"/>
        <m/>
        <s v="JC" u="1"/>
        <s v="Athena" u="1"/>
        <s v="Nicolas" u="1"/>
        <s v="Olivier" u="1"/>
      </sharedItems>
    </cacheField>
    <cacheField name="donor" numFmtId="0">
      <sharedItems containsBlank="1" count="4">
        <s v="Wildcat"/>
        <m/>
        <s v="RUFFORD" u="1"/>
        <s v="AVAAZ" u="1"/>
      </sharedItems>
    </cacheField>
    <cacheField name="number" numFmtId="0">
      <sharedItems containsBlank="1"/>
    </cacheField>
    <cacheField name="Oui"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4">
  <r>
    <d v="2018-05-02T00:00:00"/>
    <s v="Transport domicile bureau aller retour du 02 au 04/Adama"/>
    <x v="0"/>
    <x v="0"/>
    <n v="7800"/>
    <x v="0"/>
    <x v="0"/>
    <s v="05/001"/>
    <s v="Oui"/>
  </r>
  <r>
    <d v="2018-05-02T00:00:00"/>
    <s v="Transport maison- adjame gare/I44"/>
    <x v="0"/>
    <x v="1"/>
    <n v="2000"/>
    <x v="1"/>
    <x v="0"/>
    <s v="05/002"/>
    <s v="Oui"/>
  </r>
  <r>
    <d v="2018-05-02T00:00:00"/>
    <s v="Transport adjame gare- alepé/I44"/>
    <x v="0"/>
    <x v="1"/>
    <n v="2000"/>
    <x v="1"/>
    <x v="0"/>
    <s v="05/002"/>
    <s v="Oui"/>
  </r>
  <r>
    <d v="2018-05-02T00:00:00"/>
    <s v="transport local alepé/I44"/>
    <x v="0"/>
    <x v="1"/>
    <n v="1600"/>
    <x v="1"/>
    <x v="0"/>
    <s v="05/002"/>
    <s v="Oui"/>
  </r>
  <r>
    <d v="2018-05-02T00:00:00"/>
    <s v="Frais d'hébergement (Hôtel)/I44"/>
    <x v="1"/>
    <x v="1"/>
    <n v="20000"/>
    <x v="1"/>
    <x v="0"/>
    <s v="05/002"/>
    <s v="Oui"/>
  </r>
  <r>
    <d v="2018-05-02T00:00:00"/>
    <s v="Nourriture du 2 au 4 /I44"/>
    <x v="1"/>
    <x v="1"/>
    <n v="9000"/>
    <x v="1"/>
    <x v="0"/>
    <s v="05/002"/>
    <s v="Oui"/>
  </r>
  <r>
    <d v="2018-05-02T00:00:00"/>
    <s v="Transport local alepé du 03/I44"/>
    <x v="0"/>
    <x v="1"/>
    <n v="2200"/>
    <x v="1"/>
    <x v="0"/>
    <s v="05/002"/>
    <s v="Oui"/>
  </r>
  <r>
    <d v="2018-05-02T00:00:00"/>
    <s v="transport local alepé du 04/I44"/>
    <x v="0"/>
    <x v="1"/>
    <n v="2400"/>
    <x v="1"/>
    <x v="0"/>
    <s v="05/002"/>
    <s v="Oui"/>
  </r>
  <r>
    <d v="2018-05-02T00:00:00"/>
    <s v="Transport alepé- adjame gare/I44"/>
    <x v="0"/>
    <x v="1"/>
    <n v="2000"/>
    <x v="1"/>
    <x v="0"/>
    <s v="05/002"/>
    <s v="Oui"/>
  </r>
  <r>
    <d v="2018-05-02T00:00:00"/>
    <s v="Transport adjame gare - maison/I44"/>
    <x v="0"/>
    <x v="1"/>
    <n v="1900"/>
    <x v="1"/>
    <x v="0"/>
    <s v="05/002"/>
    <s v="Oui"/>
  </r>
  <r>
    <d v="2018-05-02T00:00:00"/>
    <s v="Truist building du 02/I44"/>
    <x v="2"/>
    <x v="1"/>
    <n v="1000"/>
    <x v="1"/>
    <x v="0"/>
    <s v="05/002"/>
    <s v="Oui"/>
  </r>
  <r>
    <d v="2018-05-02T00:00:00"/>
    <s v="Truist building du 03/I44"/>
    <x v="2"/>
    <x v="1"/>
    <n v="2500"/>
    <x v="1"/>
    <x v="0"/>
    <s v="05/002"/>
    <s v="Oui"/>
  </r>
  <r>
    <d v="2018-05-02T00:00:00"/>
    <s v="Truist building du 04/I44"/>
    <x v="2"/>
    <x v="1"/>
    <n v="1000"/>
    <x v="1"/>
    <x v="0"/>
    <s v="05/002"/>
    <s v="Oui"/>
  </r>
  <r>
    <d v="2018-05-02T00:00:00"/>
    <s v="Transport maison - aboisso/ E50"/>
    <x v="0"/>
    <x v="1"/>
    <n v="1800"/>
    <x v="2"/>
    <x v="0"/>
    <s v="05/003"/>
    <s v="Oui"/>
  </r>
  <r>
    <d v="2018-05-02T00:00:00"/>
    <s v="Transport local aboisso/ E50"/>
    <x v="0"/>
    <x v="1"/>
    <n v="2000"/>
    <x v="2"/>
    <x v="0"/>
    <s v="05/003"/>
    <s v="Oui"/>
  </r>
  <r>
    <d v="2018-05-02T00:00:00"/>
    <s v="Nourritures/ E50"/>
    <x v="1"/>
    <x v="1"/>
    <n v="3000"/>
    <x v="2"/>
    <x v="0"/>
    <s v="05/003"/>
    <s v="Oui"/>
  </r>
  <r>
    <d v="2018-05-02T00:00:00"/>
    <s v="Frais d'hotel/ E50"/>
    <x v="1"/>
    <x v="1"/>
    <n v="9000"/>
    <x v="2"/>
    <x v="0"/>
    <s v="05/003"/>
    <s v="Oui"/>
  </r>
  <r>
    <d v="2018-05-02T00:00:00"/>
    <s v="trust building/ E50"/>
    <x v="2"/>
    <x v="1"/>
    <n v="1500"/>
    <x v="2"/>
    <x v="0"/>
    <s v="05/003"/>
    <s v="Oui"/>
  </r>
  <r>
    <d v="2018-05-02T00:00:00"/>
    <s v="Transport local aboisso/E50"/>
    <x v="0"/>
    <x v="1"/>
    <n v="2300"/>
    <x v="2"/>
    <x v="0"/>
    <s v="05/003"/>
    <s v="Oui"/>
  </r>
  <r>
    <d v="2018-05-02T00:00:00"/>
    <s v="Nourritures du 03 /E50"/>
    <x v="1"/>
    <x v="1"/>
    <n v="3000"/>
    <x v="2"/>
    <x v="0"/>
    <s v="05/003"/>
    <s v="Oui"/>
  </r>
  <r>
    <d v="2018-05-02T00:00:00"/>
    <s v="Frais d'hotel du 03/E50"/>
    <x v="1"/>
    <x v="1"/>
    <n v="9000"/>
    <x v="2"/>
    <x v="0"/>
    <s v="05/003"/>
    <s v="Oui"/>
  </r>
  <r>
    <d v="2018-05-02T00:00:00"/>
    <s v="trust building du 03 /E50"/>
    <x v="2"/>
    <x v="1"/>
    <n v="4500"/>
    <x v="2"/>
    <x v="0"/>
    <s v="05/003"/>
    <s v="Oui"/>
  </r>
  <r>
    <d v="2018-05-02T00:00:00"/>
    <s v="Transport aboisso  - n'zikro du 04/ E50"/>
    <x v="0"/>
    <x v="1"/>
    <n v="1000"/>
    <x v="2"/>
    <x v="0"/>
    <s v="05/003"/>
    <s v="Oui"/>
  </r>
  <r>
    <d v="2018-05-02T00:00:00"/>
    <s v="Transport n'zikro - samo du 04/E50"/>
    <x v="0"/>
    <x v="1"/>
    <n v="1000"/>
    <x v="2"/>
    <x v="0"/>
    <s v="05/003"/>
    <s v="Oui"/>
  </r>
  <r>
    <d v="2018-05-02T00:00:00"/>
    <s v="Nourritures du 04/E50"/>
    <x v="1"/>
    <x v="1"/>
    <n v="3000"/>
    <x v="2"/>
    <x v="0"/>
    <s v="05/003"/>
    <s v="Oui"/>
  </r>
  <r>
    <d v="2018-05-02T00:00:00"/>
    <s v="Transport domicile gare /I28"/>
    <x v="0"/>
    <x v="1"/>
    <n v="2000"/>
    <x v="3"/>
    <x v="0"/>
    <s v="05/004"/>
    <s v="Oui"/>
  </r>
  <r>
    <d v="2018-05-02T00:00:00"/>
    <s v="Transport Gare- Agboville /I28"/>
    <x v="0"/>
    <x v="1"/>
    <n v="1200"/>
    <x v="3"/>
    <x v="0"/>
    <s v="05/004"/>
    <s v="Oui"/>
  </r>
  <r>
    <d v="2018-05-02T00:00:00"/>
    <s v="Frais d'hôtel à Agboville/ I28"/>
    <x v="0"/>
    <x v="1"/>
    <n v="10000"/>
    <x v="3"/>
    <x v="0"/>
    <s v="05/004"/>
    <s v="Oui"/>
  </r>
  <r>
    <d v="2018-05-02T00:00:00"/>
    <s v="Transport Local Agboville /I28"/>
    <x v="0"/>
    <x v="1"/>
    <n v="2400"/>
    <x v="3"/>
    <x v="0"/>
    <s v="05/004"/>
    <s v="Oui"/>
  </r>
  <r>
    <d v="2018-05-02T00:00:00"/>
    <s v="Nourriture du 2 /I28"/>
    <x v="1"/>
    <x v="1"/>
    <n v="3000"/>
    <x v="3"/>
    <x v="0"/>
    <s v="05/004"/>
    <s v="Oui"/>
  </r>
  <r>
    <d v="2018-05-02T00:00:00"/>
    <s v="Trust building du 02/I28"/>
    <x v="2"/>
    <x v="1"/>
    <n v="3000"/>
    <x v="3"/>
    <x v="0"/>
    <s v="05/004"/>
    <s v="Oui"/>
  </r>
  <r>
    <d v="2018-05-02T00:00:00"/>
    <s v="Frais d'hôtel à Agboville du 03/ I28"/>
    <x v="1"/>
    <x v="1"/>
    <n v="10000"/>
    <x v="3"/>
    <x v="0"/>
    <s v="05/004"/>
    <s v="Oui"/>
  </r>
  <r>
    <d v="2018-05-02T00:00:00"/>
    <s v="Nourriture du 3 /I28"/>
    <x v="1"/>
    <x v="1"/>
    <n v="3000"/>
    <x v="3"/>
    <x v="0"/>
    <s v="05/004"/>
    <s v="Oui"/>
  </r>
  <r>
    <d v="2018-05-02T00:00:00"/>
    <s v="Transport Local Agboville  du 03/I28"/>
    <x v="0"/>
    <x v="1"/>
    <n v="1800"/>
    <x v="3"/>
    <x v="0"/>
    <s v="05/004"/>
    <s v="Oui"/>
  </r>
  <r>
    <d v="2018-05-02T00:00:00"/>
    <s v="Trust building du 03/I28"/>
    <x v="2"/>
    <x v="1"/>
    <n v="1000"/>
    <x v="3"/>
    <x v="0"/>
    <s v="05/004"/>
    <s v="Oui"/>
  </r>
  <r>
    <d v="2018-05-02T00:00:00"/>
    <s v="Transport Local Agboville  du 04/I28"/>
    <x v="0"/>
    <x v="1"/>
    <n v="1600"/>
    <x v="3"/>
    <x v="0"/>
    <s v="05/004"/>
    <s v="Oui"/>
  </r>
  <r>
    <d v="2018-05-02T00:00:00"/>
    <s v="Nourriture du 04/ I28"/>
    <x v="1"/>
    <x v="1"/>
    <n v="3000"/>
    <x v="3"/>
    <x v="0"/>
    <s v="05/004"/>
    <s v="Oui"/>
  </r>
  <r>
    <d v="2018-05-02T00:00:00"/>
    <s v="Transport Agboville-Abidjan/I28"/>
    <x v="0"/>
    <x v="1"/>
    <n v="2000"/>
    <x v="3"/>
    <x v="0"/>
    <s v="05/004"/>
    <s v="Oui"/>
  </r>
  <r>
    <d v="2018-05-02T00:00:00"/>
    <s v="Transport de la gare à la maison / I28"/>
    <x v="0"/>
    <x v="1"/>
    <n v="1200"/>
    <x v="3"/>
    <x v="0"/>
    <s v="05/004"/>
    <s v="Oui"/>
  </r>
  <r>
    <d v="2018-05-02T00:00:00"/>
    <s v="Virement Salaire Avril 18  Béatrice"/>
    <x v="3"/>
    <x v="2"/>
    <n v="240000"/>
    <x v="4"/>
    <x v="0"/>
    <s v="05/005"/>
    <s v="Oui"/>
  </r>
  <r>
    <d v="2018-05-02T00:00:00"/>
    <s v="Domicile-Bureau (A/R) pour 3 jours X 3000 f (du 02 au 04 mai 2018)/Privat"/>
    <x v="0"/>
    <x v="3"/>
    <n v="9000"/>
    <x v="5"/>
    <x v="0"/>
    <s v="05/006"/>
    <s v="Oui"/>
  </r>
  <r>
    <d v="2018-05-02T00:00:00"/>
    <s v="Transport maison-bureau(1400 x 3)/Franck"/>
    <x v="0"/>
    <x v="3"/>
    <n v="4200"/>
    <x v="6"/>
    <x v="0"/>
    <s v="05/007"/>
    <s v="Oui"/>
  </r>
  <r>
    <d v="2018-05-02T00:00:00"/>
    <s v="Bureau - Tribunal (Plateau)/Privat"/>
    <x v="0"/>
    <x v="3"/>
    <n v="3000"/>
    <x v="5"/>
    <x v="0"/>
    <s v="05/008"/>
    <s v="Oui"/>
  </r>
  <r>
    <d v="2018-05-02T00:00:00"/>
    <s v="Tribunal (Plateau) - Domicile /Privat"/>
    <x v="0"/>
    <x v="3"/>
    <n v="2500"/>
    <x v="5"/>
    <x v="0"/>
    <s v="05/009"/>
    <s v="Oui"/>
  </r>
  <r>
    <d v="2018-05-02T00:00:00"/>
    <s v="Transport domicile bureau aller retour du 02 au 03/Béatrice"/>
    <x v="0"/>
    <x v="2"/>
    <n v="5000"/>
    <x v="7"/>
    <x v="0"/>
    <s v="05/010"/>
    <s v="Oui"/>
  </r>
  <r>
    <d v="2018-05-02T00:00:00"/>
    <s v="Transport Course Code Banque parténaire aller retour/ Adama"/>
    <x v="0"/>
    <x v="0"/>
    <n v="4000"/>
    <x v="0"/>
    <x v="0"/>
    <s v="05/011"/>
    <s v="Oui"/>
  </r>
  <r>
    <d v="2018-05-04T00:00:00"/>
    <s v="Achat de la bouteille de gaz /Rens"/>
    <x v="4"/>
    <x v="2"/>
    <n v="5500"/>
    <x v="8"/>
    <x v="0"/>
    <s v="05/012"/>
    <s v="Oui"/>
  </r>
  <r>
    <d v="2018-05-04T00:00:00"/>
    <s v="Transport pour achat de gaz bureau/ Rens"/>
    <x v="0"/>
    <x v="2"/>
    <n v="500"/>
    <x v="8"/>
    <x v="0"/>
    <s v="05/012"/>
    <m/>
  </r>
  <r>
    <d v="2018-05-07T00:00:00"/>
    <s v="Transport bureau-tribunal du plateau(A/R)"/>
    <x v="0"/>
    <x v="3"/>
    <n v="5000"/>
    <x v="6"/>
    <x v="0"/>
    <s v="05/013"/>
    <s v="Oui"/>
  </r>
  <r>
    <d v="2018-05-07T00:00:00"/>
    <s v="Transport pour la banque au plateau / Béa"/>
    <x v="0"/>
    <x v="2"/>
    <n v="5000"/>
    <x v="7"/>
    <x v="0"/>
    <s v="05/014"/>
    <s v="Oui"/>
  </r>
  <r>
    <d v="2018-05-07T00:00:00"/>
    <s v="Frais de communication du 07 pour Rens"/>
    <x v="5"/>
    <x v="4"/>
    <n v="10000"/>
    <x v="7"/>
    <x v="0"/>
    <s v="05/015"/>
    <s v="Oui"/>
  </r>
  <r>
    <d v="2018-05-07T00:00:00"/>
    <s v="Frais de communication du 07 pour Adama"/>
    <x v="5"/>
    <x v="0"/>
    <n v="4000"/>
    <x v="7"/>
    <x v="0"/>
    <s v="05/015"/>
    <s v="Oui"/>
  </r>
  <r>
    <d v="2018-05-07T00:00:00"/>
    <s v="Frais de communication du 07 pour Privat"/>
    <x v="5"/>
    <x v="3"/>
    <n v="3000"/>
    <x v="7"/>
    <x v="0"/>
    <s v="05/015"/>
    <s v="Oui"/>
  </r>
  <r>
    <d v="2018-05-07T00:00:00"/>
    <s v="Frais de communication du 07 pour Franck"/>
    <x v="5"/>
    <x v="3"/>
    <n v="4000"/>
    <x v="7"/>
    <x v="0"/>
    <s v="05/015"/>
    <s v="Oui"/>
  </r>
  <r>
    <d v="2018-05-07T00:00:00"/>
    <s v="Frais de communication du 07 pour Béatrice"/>
    <x v="5"/>
    <x v="2"/>
    <n v="4000"/>
    <x v="7"/>
    <x v="0"/>
    <s v="05/015"/>
    <s v="Oui"/>
  </r>
  <r>
    <d v="2018-05-07T00:00:00"/>
    <s v="Frais de communication du 07 pour I44"/>
    <x v="5"/>
    <x v="1"/>
    <n v="4000"/>
    <x v="7"/>
    <x v="0"/>
    <s v="05/015"/>
    <s v="Oui"/>
  </r>
  <r>
    <d v="2018-05-07T00:00:00"/>
    <s v="Frais de communication du 07 pour I28"/>
    <x v="5"/>
    <x v="1"/>
    <n v="4000"/>
    <x v="7"/>
    <x v="0"/>
    <s v="05/015"/>
    <s v="Oui"/>
  </r>
  <r>
    <d v="2018-05-07T00:00:00"/>
    <s v="Frais de communication du 07 pour E50"/>
    <x v="5"/>
    <x v="1"/>
    <n v="4000"/>
    <x v="7"/>
    <x v="0"/>
    <s v="05/015"/>
    <s v="Oui"/>
  </r>
  <r>
    <d v="2018-05-07T00:00:00"/>
    <s v="Maison-Bureau A/R 4jours/ Adama"/>
    <x v="0"/>
    <x v="0"/>
    <n v="10400"/>
    <x v="0"/>
    <x v="0"/>
    <s v="05/016"/>
    <s v="Oui"/>
  </r>
  <r>
    <d v="2018-05-07T00:00:00"/>
    <s v="TRansport maison-bureau(1400 x 4)/ Franck"/>
    <x v="0"/>
    <x v="3"/>
    <n v="5600"/>
    <x v="6"/>
    <x v="0"/>
    <s v="05/017"/>
    <s v="Oui"/>
  </r>
  <r>
    <d v="2018-05-07T00:00:00"/>
    <s v="Domicile-Bureau (A/R) pour 3 jours X 3000 f (du 07 au 009 mai 2018)  "/>
    <x v="0"/>
    <x v="3"/>
    <n v="9000"/>
    <x v="5"/>
    <x v="0"/>
    <s v="05/018"/>
    <s v="Oui"/>
  </r>
  <r>
    <d v="2018-05-07T00:00:00"/>
    <s v="Transport domicile bureau A-R du 07 au 11/Béa"/>
    <x v="0"/>
    <x v="2"/>
    <n v="10000"/>
    <x v="7"/>
    <x v="0"/>
    <s v="05/019"/>
    <s v="Oui"/>
  </r>
  <r>
    <d v="2018-05-07T00:00:00"/>
    <s v="domicile-bureau A/R du 05 au 09/ E50"/>
    <x v="0"/>
    <x v="1"/>
    <n v="4000"/>
    <x v="2"/>
    <x v="0"/>
    <s v="05/020"/>
    <s v="Oui"/>
  </r>
  <r>
    <d v="2018-05-07T00:00:00"/>
    <s v="trust building mission Bimbresso/ E50"/>
    <x v="2"/>
    <x v="1"/>
    <n v="1500"/>
    <x v="2"/>
    <x v="0"/>
    <s v="05/021"/>
    <s v="Oui"/>
  </r>
  <r>
    <d v="2018-05-07T00:00:00"/>
    <s v="Transport domicile-bimbresso/E50"/>
    <x v="0"/>
    <x v="1"/>
    <n v="2900"/>
    <x v="2"/>
    <x v="0"/>
    <s v="05/021"/>
    <s v="Oui"/>
  </r>
  <r>
    <d v="2018-05-08T00:00:00"/>
    <s v="Transport maison - abobo"/>
    <x v="0"/>
    <x v="1"/>
    <n v="2500"/>
    <x v="1"/>
    <x v="0"/>
    <s v="05/022"/>
    <s v="Oui"/>
  </r>
  <r>
    <d v="2018-05-08T00:00:00"/>
    <s v="Transport abobo - treichville"/>
    <x v="0"/>
    <x v="1"/>
    <n v="3000"/>
    <x v="1"/>
    <x v="0"/>
    <s v="05/022"/>
    <s v="Oui"/>
  </r>
  <r>
    <d v="2018-05-08T00:00:00"/>
    <s v="Transporttreichville - bureau"/>
    <x v="0"/>
    <x v="1"/>
    <n v="1000"/>
    <x v="1"/>
    <x v="0"/>
    <s v="05/022"/>
    <s v="Oui"/>
  </r>
  <r>
    <d v="2018-05-08T00:00:00"/>
    <s v="Transport bureau - maison"/>
    <x v="0"/>
    <x v="1"/>
    <n v="1500"/>
    <x v="1"/>
    <x v="0"/>
    <s v="05/022"/>
    <s v="Oui"/>
  </r>
  <r>
    <d v="2018-05-08T00:00:00"/>
    <s v="trust building abobo"/>
    <x v="2"/>
    <x v="1"/>
    <n v="1500"/>
    <x v="1"/>
    <x v="0"/>
    <s v="05/022"/>
    <s v="Oui"/>
  </r>
  <r>
    <d v="2018-05-08T00:00:00"/>
    <s v="trust building treichville"/>
    <x v="2"/>
    <x v="1"/>
    <n v="1500"/>
    <x v="1"/>
    <x v="0"/>
    <s v="05/022"/>
    <s v="Oui"/>
  </r>
  <r>
    <d v="2018-05-08T00:00:00"/>
    <s v="Transport maison-bureau du 07/ I44"/>
    <x v="0"/>
    <x v="1"/>
    <n v="3900"/>
    <x v="1"/>
    <x v="0"/>
    <s v="05/023"/>
    <s v="Oui"/>
  </r>
  <r>
    <d v="2018-05-08T00:00:00"/>
    <s v="Transport domicile port-bouet /I28"/>
    <x v="0"/>
    <x v="1"/>
    <n v="3500"/>
    <x v="3"/>
    <x v="0"/>
    <s v="05/024"/>
    <s v="Oui"/>
  </r>
  <r>
    <d v="2018-05-08T00:00:00"/>
    <s v="Transport Port-bouet -Gonzagueville /I28"/>
    <x v="0"/>
    <x v="1"/>
    <n v="1000"/>
    <x v="3"/>
    <x v="0"/>
    <s v="05/024"/>
    <s v="Oui"/>
  </r>
  <r>
    <d v="2018-05-08T00:00:00"/>
    <s v="Transport Gonzagueville -Koumassi/I28"/>
    <x v="0"/>
    <x v="1"/>
    <n v="1000"/>
    <x v="3"/>
    <x v="0"/>
    <s v="05/024"/>
    <s v="Oui"/>
  </r>
  <r>
    <d v="2018-05-08T00:00:00"/>
    <s v="Transport Koumassi-Adjamé mosquée/I28"/>
    <x v="0"/>
    <x v="1"/>
    <n v="2000"/>
    <x v="3"/>
    <x v="0"/>
    <s v="05/024"/>
    <s v="Oui"/>
  </r>
  <r>
    <d v="2018-05-08T00:00:00"/>
    <s v="Transport Adjamé mosquée-bureau/I28"/>
    <x v="0"/>
    <x v="1"/>
    <n v="1000"/>
    <x v="3"/>
    <x v="0"/>
    <s v="05/024"/>
    <s v="Oui"/>
  </r>
  <r>
    <d v="2018-05-08T00:00:00"/>
    <s v="Transport bureau-domicile/I28"/>
    <x v="0"/>
    <x v="1"/>
    <n v="1500"/>
    <x v="3"/>
    <x v="0"/>
    <s v="05/024"/>
    <s v="Oui"/>
  </r>
  <r>
    <d v="2018-05-08T00:00:00"/>
    <s v="Trust building/I28"/>
    <x v="2"/>
    <x v="1"/>
    <n v="1500"/>
    <x v="3"/>
    <x v="0"/>
    <s v="05/024"/>
    <s v="Oui"/>
  </r>
  <r>
    <d v="2018-05-08T00:00:00"/>
    <s v="Trust building/I28"/>
    <x v="2"/>
    <x v="1"/>
    <n v="1500"/>
    <x v="3"/>
    <x v="0"/>
    <s v="05/024"/>
    <s v="Oui"/>
  </r>
  <r>
    <d v="2018-05-08T00:00:00"/>
    <s v="Transport domicile bureau du 07/ I28"/>
    <x v="0"/>
    <x v="1"/>
    <n v="3000"/>
    <x v="3"/>
    <x v="0"/>
    <s v="05/025"/>
    <s v="Oui"/>
  </r>
  <r>
    <d v="2018-05-08T00:00:00"/>
    <s v="Transport bureau-deux plateaux vallon/E50"/>
    <x v="0"/>
    <x v="1"/>
    <n v="4500"/>
    <x v="2"/>
    <x v="0"/>
    <s v="05/026"/>
    <s v="Oui"/>
  </r>
  <r>
    <d v="2018-05-08T00:00:00"/>
    <s v="trust building/E50"/>
    <x v="2"/>
    <x v="1"/>
    <n v="3000"/>
    <x v="2"/>
    <x v="0"/>
    <s v="05/026"/>
    <s v="Oui"/>
  </r>
  <r>
    <d v="2018-05-08T00:00:00"/>
    <s v="Transport Bureau - Tribunal (Plateau) A/R/ Privat"/>
    <x v="0"/>
    <x v="3"/>
    <n v="5000"/>
    <x v="5"/>
    <x v="0"/>
    <s v="05/027"/>
    <s v="Oui"/>
  </r>
  <r>
    <d v="2018-05-08T00:00:00"/>
    <s v="Transport bureau-brigarde de recherches(A/R)/ Franck"/>
    <x v="0"/>
    <x v="3"/>
    <n v="5000"/>
    <x v="6"/>
    <x v="0"/>
    <s v="05/028"/>
    <s v="Oui"/>
  </r>
  <r>
    <d v="2018-05-08T00:00:00"/>
    <s v="Remoursement transportBureau-Tribunal au plateau-Avocat MINEF-Bureau avril"/>
    <x v="0"/>
    <x v="4"/>
    <n v="7000"/>
    <x v="8"/>
    <x v="0"/>
    <s v="05/029"/>
    <s v="Oui"/>
  </r>
  <r>
    <d v="2018-05-08T00:00:00"/>
    <s v="Remboursement transport Bureau-MACA-Bureau avril"/>
    <x v="0"/>
    <x v="4"/>
    <n v="4000"/>
    <x v="8"/>
    <x v="0"/>
    <s v="05/029"/>
    <s v="Oui"/>
  </r>
  <r>
    <d v="2018-05-08T00:00:00"/>
    <s v="Remboursement Nourriture pour les détenus avril"/>
    <x v="6"/>
    <x v="4"/>
    <n v="1500"/>
    <x v="8"/>
    <x v="0"/>
    <s v="05/029"/>
    <s v="Oui"/>
  </r>
  <r>
    <d v="2018-05-08T00:00:00"/>
    <s v="Remboursement transport  Bureau-Aéroport avril"/>
    <x v="0"/>
    <x v="4"/>
    <n v="4000"/>
    <x v="8"/>
    <x v="0"/>
    <s v="05/029"/>
    <s v="Oui"/>
  </r>
  <r>
    <d v="2018-05-08T00:00:00"/>
    <s v="Remboursement transport Aéroport-Bureau avril"/>
    <x v="0"/>
    <x v="4"/>
    <n v="5000"/>
    <x v="8"/>
    <x v="0"/>
    <s v="05/029"/>
    <s v="Oui"/>
  </r>
  <r>
    <d v="2018-05-08T00:00:00"/>
    <s v="Remboursement transport Bureau-Tribunal au plateau-Bureau avril"/>
    <x v="0"/>
    <x v="4"/>
    <n v="5000"/>
    <x v="8"/>
    <x v="0"/>
    <s v="05/029"/>
    <s v="Oui"/>
  </r>
  <r>
    <d v="2018-05-08T00:00:00"/>
    <s v="Remboursement transport Bureau-2 plateaux-Bureau avril"/>
    <x v="0"/>
    <x v="4"/>
    <n v="6000"/>
    <x v="8"/>
    <x v="0"/>
    <s v="05/029"/>
    <s v="Oui"/>
  </r>
  <r>
    <d v="2018-05-08T00:00:00"/>
    <s v="Louer taxi visite de prison Tran Van Tu à Bassam aller retour17000, déjà reçu 16000 donc solde 1000"/>
    <x v="0"/>
    <x v="4"/>
    <n v="1000"/>
    <x v="8"/>
    <x v="0"/>
    <s v="05/029"/>
    <s v="Oui"/>
  </r>
  <r>
    <d v="2018-05-08T00:00:00"/>
    <s v="Remboursement transport Bureau-2 plateaux-Bureau"/>
    <x v="0"/>
    <x v="4"/>
    <n v="6000"/>
    <x v="8"/>
    <x v="0"/>
    <s v="05/029"/>
    <s v="Oui"/>
  </r>
  <r>
    <d v="2018-05-08T00:00:00"/>
    <s v="Remboursement transport Bureau-Tribunal au plateau-Bureau"/>
    <x v="0"/>
    <x v="4"/>
    <n v="6000"/>
    <x v="8"/>
    <x v="0"/>
    <s v="05/029"/>
    <s v="Oui"/>
  </r>
  <r>
    <d v="2018-05-09T00:00:00"/>
    <s v="Mission n°8 Transport domicile treichville /I28"/>
    <x v="0"/>
    <x v="1"/>
    <n v="2500"/>
    <x v="3"/>
    <x v="0"/>
    <s v="05/030"/>
    <s v="Oui"/>
  </r>
  <r>
    <d v="2018-05-09T00:00:00"/>
    <s v="Mission n°8 Transport treichville-bonoua-treichville / I28"/>
    <x v="0"/>
    <x v="1"/>
    <n v="2000"/>
    <x v="3"/>
    <x v="0"/>
    <s v="05/030"/>
    <s v="Oui"/>
  </r>
  <r>
    <d v="2018-05-09T00:00:00"/>
    <s v="Mission n°8Transport treichville bureau domicile /I28"/>
    <x v="0"/>
    <x v="1"/>
    <n v="3000"/>
    <x v="3"/>
    <x v="0"/>
    <s v="05/030"/>
    <s v="Oui"/>
  </r>
  <r>
    <d v="2018-05-09T00:00:00"/>
    <s v="Mission n°8Trust building/ I28"/>
    <x v="2"/>
    <x v="1"/>
    <n v="1700"/>
    <x v="3"/>
    <x v="0"/>
    <s v="05/030"/>
    <s v="Oui"/>
  </r>
  <r>
    <d v="2018-05-09T00:00:00"/>
    <s v="Mission n°8 Transport local dans Bonoua/I28"/>
    <x v="0"/>
    <x v="1"/>
    <n v="1600"/>
    <x v="3"/>
    <x v="0"/>
    <s v="05/030"/>
    <s v="Oui"/>
  </r>
  <r>
    <d v="2018-05-09T00:00:00"/>
    <s v="Mission n°9 Transport maison - adjame/I44"/>
    <x v="0"/>
    <x v="1"/>
    <n v="2000"/>
    <x v="1"/>
    <x v="0"/>
    <s v="05/031"/>
    <s v="Oui"/>
  </r>
  <r>
    <d v="2018-05-09T00:00:00"/>
    <s v="Mission n°9 Transport adjame - koumassi/I44"/>
    <x v="0"/>
    <x v="1"/>
    <n v="2500"/>
    <x v="1"/>
    <x v="0"/>
    <s v="05/031"/>
    <s v="Oui"/>
  </r>
  <r>
    <d v="2018-05-09T00:00:00"/>
    <s v="Mission n°9 transport local koumassi/I44"/>
    <x v="0"/>
    <x v="1"/>
    <n v="600"/>
    <x v="1"/>
    <x v="0"/>
    <s v="05/031"/>
    <s v="Oui"/>
  </r>
  <r>
    <d v="2018-05-09T00:00:00"/>
    <s v="Mission n°9 koumassi - bureau/I44"/>
    <x v="0"/>
    <x v="1"/>
    <n v="3000"/>
    <x v="1"/>
    <x v="0"/>
    <s v="05/031"/>
    <s v="Oui"/>
  </r>
  <r>
    <d v="2018-05-09T00:00:00"/>
    <s v="Mission n°9 Transport bureau - maison/I44"/>
    <x v="0"/>
    <x v="1"/>
    <n v="1500"/>
    <x v="1"/>
    <x v="0"/>
    <s v="05/031"/>
    <s v="Oui"/>
  </r>
  <r>
    <d v="2018-05-09T00:00:00"/>
    <s v="Transport domicile-bassam Mission n°4/ E50"/>
    <x v="0"/>
    <x v="1"/>
    <n v="3900"/>
    <x v="2"/>
    <x v="0"/>
    <s v="05/032"/>
    <s v="Oui"/>
  </r>
  <r>
    <d v="2018-05-09T00:00:00"/>
    <s v="trust building Mission n°4/E50"/>
    <x v="2"/>
    <x v="1"/>
    <n v="2000"/>
    <x v="2"/>
    <x v="0"/>
    <s v="05/032"/>
    <s v="Oui"/>
  </r>
  <r>
    <d v="2018-05-09T00:00:00"/>
    <s v="Bureau-Amb. Chine-Treichville-Plateau/Adama"/>
    <x v="0"/>
    <x v="0"/>
    <n v="7500"/>
    <x v="0"/>
    <x v="0"/>
    <s v="05/033"/>
    <s v="Oui"/>
  </r>
  <r>
    <d v="2018-05-09T00:00:00"/>
    <s v="Transport Domicile - Tribunal (Plateau)/Priva"/>
    <x v="0"/>
    <x v="3"/>
    <n v="4000"/>
    <x v="5"/>
    <x v="0"/>
    <s v="05/034"/>
    <s v="Oui"/>
  </r>
  <r>
    <d v="2018-05-09T00:00:00"/>
    <s v="Transport Tribunal (Plateau) - Direction de la Police Forestière (2 Plateaux)/Privat"/>
    <x v="0"/>
    <x v="3"/>
    <n v="2500"/>
    <x v="5"/>
    <x v="0"/>
    <s v="05/034"/>
    <s v="Oui"/>
  </r>
  <r>
    <d v="2018-05-09T00:00:00"/>
    <s v="Transport Direction de la Police Forestière (2 Plateaux) - Bureau moins le transport domicile bureau 1500/ Privat"/>
    <x v="0"/>
    <x v="3"/>
    <n v="2000"/>
    <x v="5"/>
    <x v="0"/>
    <s v="05/034"/>
    <s v="Oui"/>
  </r>
  <r>
    <d v="2018-05-11T00:00:00"/>
    <s v="Mission n° 4 Transport domicile gesco /I28"/>
    <x v="0"/>
    <x v="1"/>
    <n v="2500"/>
    <x v="3"/>
    <x v="0"/>
    <s v="05/035"/>
    <s v="Oui"/>
  </r>
  <r>
    <d v="2018-05-11T00:00:00"/>
    <s v="Mission n° 4 Transport gesco-elibou /I28"/>
    <x v="0"/>
    <x v="1"/>
    <n v="2000"/>
    <x v="3"/>
    <x v="0"/>
    <s v="05/035"/>
    <s v="Oui"/>
  </r>
  <r>
    <d v="2018-05-11T00:00:00"/>
    <s v="Mission n° 4 Transport elibou-Sikensi aller retour /I28"/>
    <x v="0"/>
    <x v="1"/>
    <n v="1600"/>
    <x v="3"/>
    <x v="0"/>
    <s v="05/035"/>
    <s v="Oui"/>
  </r>
  <r>
    <d v="2018-05-11T00:00:00"/>
    <s v="Mission n° 4 Transport elibou-autoroute (accident)-siporex /I28"/>
    <x v="0"/>
    <x v="1"/>
    <n v="2000"/>
    <x v="3"/>
    <x v="0"/>
    <s v="05/035"/>
    <s v="Oui"/>
  </r>
  <r>
    <d v="2018-05-11T00:00:00"/>
    <s v="Mission n° 4 Transport siporex-bureau/I28"/>
    <x v="0"/>
    <x v="1"/>
    <n v="2000"/>
    <x v="3"/>
    <x v="0"/>
    <s v="05/035"/>
    <s v="Oui"/>
  </r>
  <r>
    <d v="2018-05-11T00:00:00"/>
    <s v="Mission n° 4 Transport bureau-domicile/I28"/>
    <x v="0"/>
    <x v="1"/>
    <n v="1500"/>
    <x v="3"/>
    <x v="0"/>
    <s v="05/035"/>
    <s v="Oui"/>
  </r>
  <r>
    <d v="2018-05-11T00:00:00"/>
    <s v="Mission n° 4 Transport local sikensi /I28"/>
    <x v="0"/>
    <x v="1"/>
    <n v="1400"/>
    <x v="3"/>
    <x v="0"/>
    <s v="05/035"/>
    <s v="Oui"/>
  </r>
  <r>
    <d v="2018-05-11T00:00:00"/>
    <s v="Mission n° 4 Trust building/I28"/>
    <x v="2"/>
    <x v="1"/>
    <n v="1800"/>
    <x v="3"/>
    <x v="0"/>
    <s v="05/035"/>
    <s v="Oui"/>
  </r>
  <r>
    <d v="2018-05-11T00:00:00"/>
    <s v="Mission n°6 à attinguié, Transport domicile-attinguié"/>
    <x v="0"/>
    <x v="1"/>
    <n v="4600"/>
    <x v="2"/>
    <x v="0"/>
    <s v="05/036"/>
    <s v="Oui"/>
  </r>
  <r>
    <d v="2018-05-11T00:00:00"/>
    <s v="Mission n°6 à attinguié, trust building/E50"/>
    <x v="2"/>
    <x v="1"/>
    <n v="2500"/>
    <x v="2"/>
    <x v="0"/>
    <s v="05/036"/>
    <s v="Oui"/>
  </r>
  <r>
    <d v="2018-05-11T00:00:00"/>
    <s v="Mission n° Transport domicile-yop km 17  / E50"/>
    <x v="0"/>
    <x v="1"/>
    <n v="2600"/>
    <x v="2"/>
    <x v="0"/>
    <s v="05/037"/>
    <s v="Oui"/>
  </r>
  <r>
    <d v="2018-05-11T00:00:00"/>
    <s v="Mission n° trust building yop km 17  / E50"/>
    <x v="2"/>
    <x v="1"/>
    <n v="5000"/>
    <x v="2"/>
    <x v="0"/>
    <s v="05/037"/>
    <s v="Oui"/>
  </r>
  <r>
    <d v="2018-05-11T00:00:00"/>
    <s v="Mission n°4 Anyama,Transport maison - anyama/I44"/>
    <x v="0"/>
    <x v="1"/>
    <n v="4000"/>
    <x v="1"/>
    <x v="0"/>
    <s v="05/038"/>
    <s v="Oui"/>
  </r>
  <r>
    <d v="2018-05-11T00:00:00"/>
    <s v="Mission n°4 Anyama,transport local anyama/I44"/>
    <x v="0"/>
    <x v="1"/>
    <n v="600"/>
    <x v="1"/>
    <x v="0"/>
    <s v="05/038"/>
    <s v="Oui"/>
  </r>
  <r>
    <d v="2018-05-11T00:00:00"/>
    <s v="Mission n°4 Anyama,transport anyama-bureau /I44"/>
    <x v="0"/>
    <x v="1"/>
    <n v="3500"/>
    <x v="1"/>
    <x v="0"/>
    <s v="05/038"/>
    <s v="Oui"/>
  </r>
  <r>
    <d v="2018-05-11T00:00:00"/>
    <s v="Mission n°4 Anyama,transport bureau -Maison/I44"/>
    <x v="0"/>
    <x v="1"/>
    <n v="2000"/>
    <x v="1"/>
    <x v="0"/>
    <s v="05/038"/>
    <s v="Oui"/>
  </r>
  <r>
    <d v="2018-05-11T00:00:00"/>
    <s v="Bureau-RTI Cocody-Angré-Rivéra Palmeraie moins le transport bureau-domicile 1300/Adama"/>
    <x v="0"/>
    <x v="0"/>
    <n v="10200"/>
    <x v="0"/>
    <x v="0"/>
    <s v="05/039"/>
    <s v="Oui"/>
  </r>
  <r>
    <d v="2018-05-11T00:00:00"/>
    <s v="Transport bureau -CENTIF "/>
    <x v="0"/>
    <x v="3"/>
    <n v="4000"/>
    <x v="6"/>
    <x v="0"/>
    <s v="05/040"/>
    <s v="Oui"/>
  </r>
  <r>
    <d v="2018-05-11T00:00:00"/>
    <s v="Transport mission n°5 domicile-bassam aller retour /E50"/>
    <x v="0"/>
    <x v="1"/>
    <n v="3800"/>
    <x v="2"/>
    <x v="0"/>
    <s v="05/041"/>
    <s v="Oui"/>
  </r>
  <r>
    <d v="2018-05-11T00:00:00"/>
    <s v="Trust building mission n°5 bassam/ E50"/>
    <x v="2"/>
    <x v="1"/>
    <n v="6000"/>
    <x v="2"/>
    <x v="0"/>
    <s v="05/041"/>
    <s v="Oui"/>
  </r>
  <r>
    <d v="2018-05-14T00:00:00"/>
    <s v="Frais de communication semaine pour Rens"/>
    <x v="5"/>
    <x v="4"/>
    <n v="10000"/>
    <x v="7"/>
    <x v="0"/>
    <s v="05/042"/>
    <s v="Oui"/>
  </r>
  <r>
    <d v="2018-05-14T00:00:00"/>
    <s v="Frais de communication semaine pour adama"/>
    <x v="5"/>
    <x v="0"/>
    <n v="5000"/>
    <x v="7"/>
    <x v="0"/>
    <s v="05/042"/>
    <s v="Oui"/>
  </r>
  <r>
    <d v="2018-05-14T00:00:00"/>
    <s v="Frais de communication semaine pour Béa"/>
    <x v="5"/>
    <x v="2"/>
    <n v="5000"/>
    <x v="7"/>
    <x v="0"/>
    <s v="05/042"/>
    <s v="Oui"/>
  </r>
  <r>
    <d v="2018-05-14T00:00:00"/>
    <s v="Frais de communication semaine pour Privat"/>
    <x v="5"/>
    <x v="3"/>
    <n v="5000"/>
    <x v="7"/>
    <x v="0"/>
    <s v="05/042"/>
    <s v="Oui"/>
  </r>
  <r>
    <d v="2018-05-14T00:00:00"/>
    <s v="Frais de communication semaine pour Franck"/>
    <x v="5"/>
    <x v="3"/>
    <n v="5000"/>
    <x v="7"/>
    <x v="0"/>
    <s v="05/042"/>
    <s v="Oui"/>
  </r>
  <r>
    <d v="2018-05-14T00:00:00"/>
    <s v="Frais de communication semaine pour E50"/>
    <x v="5"/>
    <x v="1"/>
    <n v="5000"/>
    <x v="7"/>
    <x v="0"/>
    <s v="05/042"/>
    <s v="Oui"/>
  </r>
  <r>
    <d v="2018-05-14T00:00:00"/>
    <s v="Frais de communication semaine pour I44"/>
    <x v="5"/>
    <x v="1"/>
    <n v="5000"/>
    <x v="7"/>
    <x v="0"/>
    <s v="05/042"/>
    <s v="Oui"/>
  </r>
  <r>
    <d v="2018-05-14T00:00:00"/>
    <s v="Frais de communication semaine pour I28"/>
    <x v="5"/>
    <x v="1"/>
    <n v="5000"/>
    <x v="7"/>
    <x v="0"/>
    <s v="05/042"/>
    <s v="Oui"/>
  </r>
  <r>
    <d v="2018-05-14T00:00:00"/>
    <s v="Transport domicile bureau semaine du 14-18/ Béa"/>
    <x v="0"/>
    <x v="2"/>
    <n v="12500"/>
    <x v="7"/>
    <x v="0"/>
    <s v="05/043"/>
    <s v="Oui"/>
  </r>
  <r>
    <d v="2018-05-14T00:00:00"/>
    <s v="Transport domicile bureau semaine du 14-18/ Adama"/>
    <x v="0"/>
    <x v="0"/>
    <n v="13000"/>
    <x v="0"/>
    <x v="0"/>
    <s v="05/044"/>
    <s v="Oui"/>
  </r>
  <r>
    <d v="2018-05-14T00:00:00"/>
    <s v="Transport domicile bureau semaine du 14-18/Privat"/>
    <x v="0"/>
    <x v="3"/>
    <n v="15000"/>
    <x v="5"/>
    <x v="0"/>
    <s v="05/045"/>
    <s v="Oui"/>
  </r>
  <r>
    <d v="2018-05-14T00:00:00"/>
    <s v="Transport domicile bureau semaine du 14-18/ Franck"/>
    <x v="0"/>
    <x v="3"/>
    <n v="6300"/>
    <x v="6"/>
    <x v="0"/>
    <s v="05/046"/>
    <s v="Oui"/>
  </r>
  <r>
    <d v="2018-05-14T00:00:00"/>
    <s v="Transport domicile-CENTIF-Bureau/Franck"/>
    <x v="0"/>
    <x v="3"/>
    <n v="5000"/>
    <x v="6"/>
    <x v="0"/>
    <s v="05/047"/>
    <s v="Oui"/>
  </r>
  <r>
    <d v="2018-05-14T00:00:00"/>
    <s v="Transport domicile-bureau-domicile du 14 aller retour/ I44"/>
    <x v="0"/>
    <x v="1"/>
    <n v="3900"/>
    <x v="1"/>
    <x v="0"/>
    <s v="05/048"/>
    <s v="Oui"/>
  </r>
  <r>
    <d v="2018-05-14T00:00:00"/>
    <s v="Transport domicile-bureau du 14 aller retour/ I28"/>
    <x v="0"/>
    <x v="1"/>
    <n v="3000"/>
    <x v="3"/>
    <x v="0"/>
    <s v="05/049"/>
    <s v="Oui"/>
  </r>
  <r>
    <d v="2018-05-14T00:00:00"/>
    <s v="Transport domicile-bureau du 14 aller retour/ E50"/>
    <x v="0"/>
    <x v="1"/>
    <n v="1000"/>
    <x v="2"/>
    <x v="0"/>
    <s v="05/050"/>
    <s v="Oui"/>
  </r>
  <r>
    <d v="2018-05-14T00:00:00"/>
    <s v="Frais de photocopie des fiches de budget et sortie de caisse /Béa"/>
    <x v="4"/>
    <x v="2"/>
    <n v="5000"/>
    <x v="7"/>
    <x v="0"/>
    <s v="05/051"/>
    <s v="Oui"/>
  </r>
  <r>
    <d v="2018-05-14T00:00:00"/>
    <s v="Transport mission n°15 maison - adjame "/>
    <x v="0"/>
    <x v="1"/>
    <n v="2000"/>
    <x v="1"/>
    <x v="0"/>
    <s v="05/052"/>
    <s v="Oui"/>
  </r>
  <r>
    <d v="2018-05-14T00:00:00"/>
    <s v="transport mission n°15 adjame- anyama"/>
    <x v="0"/>
    <x v="1"/>
    <n v="2500"/>
    <x v="1"/>
    <x v="0"/>
    <s v="05/052"/>
    <s v="Oui"/>
  </r>
  <r>
    <d v="2018-05-15T00:00:00"/>
    <s v="mission n°15 transport local anayama"/>
    <x v="0"/>
    <x v="1"/>
    <n v="800"/>
    <x v="1"/>
    <x v="0"/>
    <s v="05/052"/>
    <s v="Oui"/>
  </r>
  <r>
    <d v="2018-05-15T00:00:00"/>
    <s v="Transport anyama - bureau"/>
    <x v="0"/>
    <x v="1"/>
    <n v="3500"/>
    <x v="1"/>
    <x v="0"/>
    <s v="05/052"/>
    <s v="Oui"/>
  </r>
  <r>
    <d v="2018-05-15T00:00:00"/>
    <s v="trust building"/>
    <x v="2"/>
    <x v="1"/>
    <n v="1350"/>
    <x v="1"/>
    <x v="0"/>
    <s v="05/052"/>
    <s v="Oui"/>
  </r>
  <r>
    <d v="2018-05-15T00:00:00"/>
    <s v="Transport bureau - maison"/>
    <x v="0"/>
    <x v="1"/>
    <n v="1500"/>
    <x v="1"/>
    <x v="0"/>
    <s v="05/052"/>
    <s v="Oui"/>
  </r>
  <r>
    <d v="2018-05-15T00:00:00"/>
    <s v="Mission n°16 Transport Domicile - Gesco"/>
    <x v="0"/>
    <x v="1"/>
    <n v="2500"/>
    <x v="3"/>
    <x v="0"/>
    <s v="05/053"/>
    <s v="Oui"/>
  </r>
  <r>
    <d v="2018-05-15T00:00:00"/>
    <s v="Mission n°16 Transport Gesco - Elibou"/>
    <x v="0"/>
    <x v="1"/>
    <n v="2000"/>
    <x v="3"/>
    <x v="0"/>
    <s v="05/053"/>
    <s v="Oui"/>
  </r>
  <r>
    <d v="2018-05-15T00:00:00"/>
    <s v="Mission n°16 Transport Elibou - Singrobo"/>
    <x v="0"/>
    <x v="1"/>
    <n v="2000"/>
    <x v="3"/>
    <x v="0"/>
    <s v="05/053"/>
    <s v="Oui"/>
  </r>
  <r>
    <d v="2018-05-15T00:00:00"/>
    <s v="Mission n°16 Transport Singrobo - Elibou"/>
    <x v="0"/>
    <x v="1"/>
    <n v="2000"/>
    <x v="3"/>
    <x v="0"/>
    <s v="05/053"/>
    <s v="Oui"/>
  </r>
  <r>
    <d v="2018-05-15T00:00:00"/>
    <s v="Mission n°16 Transport Elibou - Gesco"/>
    <x v="0"/>
    <x v="1"/>
    <n v="2000"/>
    <x v="3"/>
    <x v="0"/>
    <s v="05/053"/>
    <s v="Oui"/>
  </r>
  <r>
    <d v="2018-05-15T00:00:00"/>
    <s v="Mission n°16 Transport Gesco - Bureau"/>
    <x v="0"/>
    <x v="1"/>
    <n v="2500"/>
    <x v="3"/>
    <x v="0"/>
    <s v="05/053"/>
    <s v="Oui"/>
  </r>
  <r>
    <d v="2018-05-15T00:00:00"/>
    <s v="Mission n°16 Transport Bureau - Domicile"/>
    <x v="0"/>
    <x v="1"/>
    <n v="1500"/>
    <x v="3"/>
    <x v="0"/>
    <s v="05/053"/>
    <s v="Oui"/>
  </r>
  <r>
    <d v="2018-05-15T00:00:00"/>
    <s v="Mission n°16 Trustbuilding"/>
    <x v="2"/>
    <x v="1"/>
    <n v="1300"/>
    <x v="3"/>
    <x v="0"/>
    <s v="05/053"/>
    <s v="Oui"/>
  </r>
  <r>
    <d v="2018-05-15T00:00:00"/>
    <s v="Mission n°8 transport domicile-adjamé"/>
    <x v="0"/>
    <x v="1"/>
    <n v="1500"/>
    <x v="2"/>
    <x v="0"/>
    <s v="05/054"/>
    <s v="Oui"/>
  </r>
  <r>
    <d v="2018-05-15T00:00:00"/>
    <s v="Mission n°8 transpot abidjan-lakota"/>
    <x v="0"/>
    <x v="1"/>
    <n v="3500"/>
    <x v="2"/>
    <x v="0"/>
    <s v="05/054"/>
    <s v="Oui"/>
  </r>
  <r>
    <d v="2018-05-15T00:00:00"/>
    <s v="Mission n°8 transport local lakota"/>
    <x v="0"/>
    <x v="1"/>
    <n v="600"/>
    <x v="2"/>
    <x v="0"/>
    <s v="05/054"/>
    <s v="Oui"/>
  </r>
  <r>
    <d v="2018-05-15T00:00:00"/>
    <s v="Mission n°8 hotel"/>
    <x v="1"/>
    <x v="1"/>
    <n v="7000"/>
    <x v="2"/>
    <x v="0"/>
    <s v="05/054"/>
    <s v="Oui"/>
  </r>
  <r>
    <d v="2018-05-15T00:00:00"/>
    <s v="Mission n°8 nourritures"/>
    <x v="1"/>
    <x v="1"/>
    <n v="3000"/>
    <x v="2"/>
    <x v="0"/>
    <s v="05/054"/>
    <s v="Oui"/>
  </r>
  <r>
    <d v="2018-05-15T00:00:00"/>
    <s v="Mission n°8 transport local lakota"/>
    <x v="0"/>
    <x v="1"/>
    <n v="3000"/>
    <x v="2"/>
    <x v="0"/>
    <s v="05/054"/>
    <s v="Oui"/>
  </r>
  <r>
    <d v="2018-05-15T00:00:00"/>
    <s v="Mission n°8 hotel"/>
    <x v="1"/>
    <x v="1"/>
    <n v="6000"/>
    <x v="2"/>
    <x v="0"/>
    <s v="05/054"/>
    <s v="Oui"/>
  </r>
  <r>
    <d v="2018-05-15T00:00:00"/>
    <s v="Mission n°8 nourritures"/>
    <x v="1"/>
    <x v="1"/>
    <n v="3000"/>
    <x v="2"/>
    <x v="0"/>
    <s v="05/054"/>
    <s v="Oui"/>
  </r>
  <r>
    <d v="2018-05-15T00:00:00"/>
    <s v="Mission n°8 transport lakota-gnanbrezaria"/>
    <x v="0"/>
    <x v="1"/>
    <n v="1000"/>
    <x v="2"/>
    <x v="0"/>
    <s v="05/054"/>
    <s v="Oui"/>
  </r>
  <r>
    <d v="2018-05-15T00:00:00"/>
    <s v="Mission n°8 transport local lakota"/>
    <x v="0"/>
    <x v="1"/>
    <n v="1200"/>
    <x v="2"/>
    <x v="0"/>
    <s v="05/054"/>
    <s v="Oui"/>
  </r>
  <r>
    <d v="2018-05-15T00:00:00"/>
    <s v="Mission n°8 nourritures"/>
    <x v="1"/>
    <x v="1"/>
    <n v="3000"/>
    <x v="2"/>
    <x v="0"/>
    <s v="05/054"/>
    <s v="Oui"/>
  </r>
  <r>
    <d v="2018-05-15T00:00:00"/>
    <s v="Mission n°8 lakota-abidjan"/>
    <x v="0"/>
    <x v="1"/>
    <n v="3000"/>
    <x v="2"/>
    <x v="0"/>
    <s v="05/054"/>
    <s v="Oui"/>
  </r>
  <r>
    <d v="2018-05-15T00:00:00"/>
    <s v="Mission n°8 Transport gare domicile "/>
    <x v="0"/>
    <x v="1"/>
    <n v="1500"/>
    <x v="2"/>
    <x v="0"/>
    <s v="05/054"/>
    <s v="Oui"/>
  </r>
  <r>
    <d v="2018-05-15T00:00:00"/>
    <s v="Mission n°8 Trust building"/>
    <x v="2"/>
    <x v="1"/>
    <n v="7500"/>
    <x v="2"/>
    <x v="0"/>
    <s v="05/054"/>
    <s v="Oui"/>
  </r>
  <r>
    <d v="2018-05-15T00:00:00"/>
    <s v="Mission n°17 transport maison - adjame"/>
    <x v="0"/>
    <x v="1"/>
    <n v="2000"/>
    <x v="1"/>
    <x v="0"/>
    <s v="05/055"/>
    <s v="Oui"/>
  </r>
  <r>
    <d v="2018-05-15T00:00:00"/>
    <s v="Mission n°17 Transportadjame gare - Adzope"/>
    <x v="0"/>
    <x v="1"/>
    <n v="2500"/>
    <x v="1"/>
    <x v="0"/>
    <s v="05/055"/>
    <s v="Oui"/>
  </r>
  <r>
    <d v="2018-05-15T00:00:00"/>
    <s v="Mission n°17 nourritures"/>
    <x v="1"/>
    <x v="1"/>
    <n v="3000"/>
    <x v="1"/>
    <x v="0"/>
    <s v="05/055"/>
    <s v="Oui"/>
  </r>
  <r>
    <d v="2018-05-15T00:00:00"/>
    <s v="Mission n°17 hotel"/>
    <x v="1"/>
    <x v="1"/>
    <n v="8500"/>
    <x v="1"/>
    <x v="0"/>
    <s v="05/055"/>
    <s v="Oui"/>
  </r>
  <r>
    <d v="2018-05-15T00:00:00"/>
    <s v="Mission n°17 transport local azdzope"/>
    <x v="0"/>
    <x v="1"/>
    <n v="1600"/>
    <x v="1"/>
    <x v="0"/>
    <s v="05/055"/>
    <s v="Oui"/>
  </r>
  <r>
    <d v="2018-05-15T00:00:00"/>
    <s v="Mission n°17 trust building"/>
    <x v="1"/>
    <x v="1"/>
    <n v="1600"/>
    <x v="1"/>
    <x v="0"/>
    <s v="05/055"/>
    <s v="Oui"/>
  </r>
  <r>
    <d v="2018-05-15T00:00:00"/>
    <s v="Mission n°17 adzope - akoupe"/>
    <x v="0"/>
    <x v="1"/>
    <n v="2000"/>
    <x v="1"/>
    <x v="0"/>
    <s v="05/055"/>
    <s v="Oui"/>
  </r>
  <r>
    <d v="2018-05-15T00:00:00"/>
    <s v="Mission n°17  transport local Akoupe"/>
    <x v="0"/>
    <x v="1"/>
    <n v="1800"/>
    <x v="1"/>
    <x v="0"/>
    <s v="05/055"/>
    <s v="Oui"/>
  </r>
  <r>
    <d v="2018-05-15T00:00:00"/>
    <s v="Mission n°17  nourritures"/>
    <x v="1"/>
    <x v="1"/>
    <n v="3000"/>
    <x v="1"/>
    <x v="0"/>
    <s v="05/055"/>
    <s v="Oui"/>
  </r>
  <r>
    <d v="2018-05-15T00:00:00"/>
    <s v="Mission n°17 hotel"/>
    <x v="1"/>
    <x v="1"/>
    <n v="9000"/>
    <x v="1"/>
    <x v="0"/>
    <s v="05/055"/>
    <s v="Oui"/>
  </r>
  <r>
    <d v="2018-05-15T00:00:00"/>
    <s v="Mission n°17  trust building"/>
    <x v="2"/>
    <x v="1"/>
    <n v="1900"/>
    <x v="1"/>
    <x v="0"/>
    <s v="05/055"/>
    <s v="Oui"/>
  </r>
  <r>
    <d v="2018-05-15T00:00:00"/>
    <s v="Mission n°17  transport akoupe- daoukro"/>
    <x v="0"/>
    <x v="1"/>
    <n v="2500"/>
    <x v="1"/>
    <x v="0"/>
    <s v="05/055"/>
    <s v="Oui"/>
  </r>
  <r>
    <d v="2018-05-15T00:00:00"/>
    <s v="Mission n°17 transport local daoukro"/>
    <x v="0"/>
    <x v="1"/>
    <n v="1700"/>
    <x v="1"/>
    <x v="0"/>
    <s v="05/055"/>
    <s v="Oui"/>
  </r>
  <r>
    <d v="2018-05-15T00:00:00"/>
    <s v="Mission n°17 nourritures"/>
    <x v="1"/>
    <x v="1"/>
    <n v="3000"/>
    <x v="1"/>
    <x v="0"/>
    <s v="05/055"/>
    <s v="Oui"/>
  </r>
  <r>
    <d v="2018-05-15T00:00:00"/>
    <s v="Mission n°17  hotel"/>
    <x v="1"/>
    <x v="1"/>
    <n v="8000"/>
    <x v="1"/>
    <x v="0"/>
    <s v="05/055"/>
    <s v="Oui"/>
  </r>
  <r>
    <d v="2018-05-15T00:00:00"/>
    <s v="Mission n°17  trust building"/>
    <x v="2"/>
    <x v="1"/>
    <n v="1700"/>
    <x v="1"/>
    <x v="0"/>
    <s v="05/055"/>
    <s v="Oui"/>
  </r>
  <r>
    <d v="2018-05-15T00:00:00"/>
    <s v="Mission n°17  transport local"/>
    <x v="0"/>
    <x v="1"/>
    <n v="600"/>
    <x v="1"/>
    <x v="0"/>
    <s v="05/055"/>
    <s v="Oui"/>
  </r>
  <r>
    <d v="2018-05-15T00:00:00"/>
    <s v="Mission n°17 transport daoukro - adjame gare"/>
    <x v="0"/>
    <x v="1"/>
    <n v="4500"/>
    <x v="1"/>
    <x v="0"/>
    <s v="05/055"/>
    <s v="Oui"/>
  </r>
  <r>
    <d v="2018-05-15T00:00:00"/>
    <s v="Mission n°17  transport adjame gare - maison"/>
    <x v="0"/>
    <x v="1"/>
    <n v="2000"/>
    <x v="1"/>
    <x v="0"/>
    <s v="05/055"/>
    <s v="Oui"/>
  </r>
  <r>
    <d v="2018-05-15T00:00:00"/>
    <s v="Mission n°17  nourritures"/>
    <x v="1"/>
    <x v="1"/>
    <n v="3000"/>
    <x v="1"/>
    <x v="0"/>
    <s v="05/055"/>
    <s v="Oui"/>
  </r>
  <r>
    <d v="2018-05-16T00:00:00"/>
    <s v="Mission n°18 transport Domicile - Gare"/>
    <x v="0"/>
    <x v="1"/>
    <n v="2500"/>
    <x v="3"/>
    <x v="0"/>
    <s v="05/056"/>
    <s v="Oui"/>
  </r>
  <r>
    <d v="2018-05-16T00:00:00"/>
    <s v="Mission n°18 transport Gare (Abidjan) - Gagnoa"/>
    <x v="0"/>
    <x v="1"/>
    <n v="3500"/>
    <x v="3"/>
    <x v="0"/>
    <s v="05/056"/>
    <s v="Oui"/>
  </r>
  <r>
    <d v="2018-05-16T00:00:00"/>
    <s v="Mission n°18 Transport local Gagnoa"/>
    <x v="0"/>
    <x v="1"/>
    <n v="1200"/>
    <x v="3"/>
    <x v="0"/>
    <s v="05/056"/>
    <s v="Oui"/>
  </r>
  <r>
    <d v="2018-05-16T00:00:00"/>
    <s v="Mission n°18 Hôtel"/>
    <x v="1"/>
    <x v="1"/>
    <n v="10000"/>
    <x v="3"/>
    <x v="0"/>
    <s v="05/056"/>
    <s v="Oui"/>
  </r>
  <r>
    <d v="2018-05-16T00:00:00"/>
    <s v="Mission n°18 Nourriture"/>
    <x v="1"/>
    <x v="1"/>
    <n v="3000"/>
    <x v="3"/>
    <x v="0"/>
    <s v="05/056"/>
    <s v="Oui"/>
  </r>
  <r>
    <d v="2018-05-16T00:00:00"/>
    <s v="Mission n°18 Transport local Gagnoa"/>
    <x v="0"/>
    <x v="1"/>
    <n v="5200"/>
    <x v="3"/>
    <x v="0"/>
    <s v="05/056"/>
    <s v="Oui"/>
  </r>
  <r>
    <d v="2018-05-16T00:00:00"/>
    <s v="Mission n°18 Trust building"/>
    <x v="2"/>
    <x v="1"/>
    <n v="2200"/>
    <x v="3"/>
    <x v="0"/>
    <s v="05/056"/>
    <s v="Oui"/>
  </r>
  <r>
    <d v="2018-05-16T00:00:00"/>
    <s v="Mission n°18 Hôtel"/>
    <x v="1"/>
    <x v="1"/>
    <n v="10000"/>
    <x v="3"/>
    <x v="0"/>
    <s v="05/056"/>
    <s v="Oui"/>
  </r>
  <r>
    <d v="2018-05-16T00:00:00"/>
    <s v="Mission n°18 Nourriture"/>
    <x v="1"/>
    <x v="1"/>
    <n v="3000"/>
    <x v="3"/>
    <x v="0"/>
    <s v="05/056"/>
    <s v="Oui"/>
  </r>
  <r>
    <d v="2018-05-16T00:00:00"/>
    <s v="Mission n°18 Transport local Gagnoa"/>
    <x v="0"/>
    <x v="1"/>
    <n v="2800"/>
    <x v="3"/>
    <x v="0"/>
    <s v="05/056"/>
    <s v="Oui"/>
  </r>
  <r>
    <d v="2018-05-16T00:00:00"/>
    <s v="Mission n°18 transport Gagnoa - Abidjan(Gare)"/>
    <x v="0"/>
    <x v="1"/>
    <n v="3500"/>
    <x v="3"/>
    <x v="0"/>
    <s v="05/056"/>
    <s v="Oui"/>
  </r>
  <r>
    <d v="2018-05-16T00:00:00"/>
    <s v="Mission n°18 transport Gare (Abidjan) - Domicile"/>
    <x v="0"/>
    <x v="1"/>
    <n v="2500"/>
    <x v="3"/>
    <x v="0"/>
    <s v="05/056"/>
    <s v="Oui"/>
  </r>
  <r>
    <d v="2018-05-16T00:00:00"/>
    <s v="Mission n°18 Nourriture"/>
    <x v="1"/>
    <x v="1"/>
    <n v="3000"/>
    <x v="3"/>
    <x v="0"/>
    <s v="05/056"/>
    <s v="Oui"/>
  </r>
  <r>
    <d v="2018-05-16T00:00:00"/>
    <s v="Transport bureau-UCT aller retour / Privat"/>
    <x v="0"/>
    <x v="3"/>
    <n v="7000"/>
    <x v="5"/>
    <x v="0"/>
    <s v="05/057"/>
    <s v="Oui"/>
  </r>
  <r>
    <d v="2018-05-18T00:00:00"/>
    <s v="Achat de cartes de recharge équipe/ Béatrice"/>
    <x v="5"/>
    <x v="2"/>
    <n v="200000"/>
    <x v="7"/>
    <x v="0"/>
    <s v="05/058"/>
    <s v="Oui"/>
  </r>
  <r>
    <d v="2018-05-18T00:00:00"/>
    <s v="Achat de fourniture de bureau ( stylos, trombones, agraphes, correcteurs, paire de ciseaux, post-it)/Béa"/>
    <x v="4"/>
    <x v="2"/>
    <n v="8375"/>
    <x v="7"/>
    <x v="0"/>
    <s v="05/059"/>
    <s v="Oui"/>
  </r>
  <r>
    <d v="2018-05-18T00:00:00"/>
    <s v="Transport bureau-plateau agence orange-agence Moov-LDF pour achat de cartes et fournitures de bureau/ Béa"/>
    <x v="0"/>
    <x v="2"/>
    <n v="6000"/>
    <x v="7"/>
    <x v="0"/>
    <s v="05/060"/>
    <s v="Oui"/>
  </r>
  <r>
    <d v="2018-05-18T00:00:00"/>
    <s v="Transport domicile bureau aller retour du 18/ E50"/>
    <x v="0"/>
    <x v="1"/>
    <n v="1000"/>
    <x v="2"/>
    <x v="0"/>
    <s v="05/061"/>
    <s v="Oui"/>
  </r>
  <r>
    <d v="2018-05-18T00:00:00"/>
    <s v=" Mission n°9 à transport Grand-Bassam/ E50"/>
    <x v="0"/>
    <x v="1"/>
    <n v="4000"/>
    <x v="2"/>
    <x v="0"/>
    <s v="05/062"/>
    <s v="Oui"/>
  </r>
  <r>
    <d v="2018-05-18T00:00:00"/>
    <s v="Mission n°9 à Grand-BassamTrust building / E50"/>
    <x v="2"/>
    <x v="1"/>
    <n v="2000"/>
    <x v="2"/>
    <x v="0"/>
    <s v="05/062"/>
    <s v="Oui"/>
  </r>
  <r>
    <d v="2018-05-22T00:00:00"/>
    <s v="Transport Bureau-DHL-bureau /Franck"/>
    <x v="0"/>
    <x v="3"/>
    <n v="5000"/>
    <x v="6"/>
    <x v="0"/>
    <s v="05/063"/>
    <s v="Oui"/>
  </r>
  <r>
    <d v="2018-05-22T00:00:00"/>
    <s v="Frais d'envoi de documents par DHL/ Franck"/>
    <x v="7"/>
    <x v="2"/>
    <n v="97000"/>
    <x v="6"/>
    <x v="0"/>
    <s v="05/063"/>
    <s v="Oui"/>
  </r>
  <r>
    <d v="2018-05-22T00:00:00"/>
    <s v="Transport domicile bureau du 22 /I44"/>
    <x v="0"/>
    <x v="1"/>
    <n v="3900"/>
    <x v="1"/>
    <x v="0"/>
    <s v="05/064"/>
    <s v="Oui"/>
  </r>
  <r>
    <d v="2018-05-22T00:00:00"/>
    <s v="Mission adiaké -samo transport maison- treichville"/>
    <x v="0"/>
    <x v="1"/>
    <n v="3000"/>
    <x v="1"/>
    <x v="0"/>
    <s v="05/065"/>
    <s v="Oui"/>
  </r>
  <r>
    <d v="2018-05-22T00:00:00"/>
    <s v="treichville- adiaké"/>
    <x v="0"/>
    <x v="1"/>
    <n v="2500"/>
    <x v="1"/>
    <x v="0"/>
    <s v="05/065"/>
    <s v="Oui"/>
  </r>
  <r>
    <d v="2018-05-22T00:00:00"/>
    <s v="transport local adiaké"/>
    <x v="0"/>
    <x v="1"/>
    <n v="2200"/>
    <x v="1"/>
    <x v="0"/>
    <s v="05/065"/>
    <s v="Oui"/>
  </r>
  <r>
    <d v="2018-05-22T00:00:00"/>
    <s v="trust buiding"/>
    <x v="2"/>
    <x v="1"/>
    <n v="1400"/>
    <x v="1"/>
    <x v="0"/>
    <s v="05/065"/>
    <s v="Oui"/>
  </r>
  <r>
    <d v="2018-05-22T00:00:00"/>
    <s v="hotel"/>
    <x v="1"/>
    <x v="1"/>
    <n v="9000"/>
    <x v="1"/>
    <x v="0"/>
    <s v="05/065"/>
    <s v="Oui"/>
  </r>
  <r>
    <d v="2018-05-22T00:00:00"/>
    <s v="nourritures"/>
    <x v="1"/>
    <x v="1"/>
    <n v="3000"/>
    <x v="1"/>
    <x v="0"/>
    <s v="05/065"/>
    <s v="Oui"/>
  </r>
  <r>
    <d v="2018-05-22T00:00:00"/>
    <s v="adiaké-samo"/>
    <x v="0"/>
    <x v="1"/>
    <n v="1500"/>
    <x v="1"/>
    <x v="0"/>
    <s v="05/065"/>
    <s v="Oui"/>
  </r>
  <r>
    <d v="2018-05-22T00:00:00"/>
    <s v="transport local samo"/>
    <x v="0"/>
    <x v="1"/>
    <n v="1800"/>
    <x v="1"/>
    <x v="0"/>
    <s v="05/065"/>
    <s v="Oui"/>
  </r>
  <r>
    <d v="2018-05-22T00:00:00"/>
    <s v="trust building"/>
    <x v="2"/>
    <x v="1"/>
    <n v="3600"/>
    <x v="1"/>
    <x v="0"/>
    <s v="05/065"/>
    <s v="Oui"/>
  </r>
  <r>
    <d v="2018-05-22T00:00:00"/>
    <s v="nourritures"/>
    <x v="1"/>
    <x v="1"/>
    <n v="3000"/>
    <x v="1"/>
    <x v="0"/>
    <s v="05/065"/>
    <s v="Oui"/>
  </r>
  <r>
    <d v="2018-05-22T00:00:00"/>
    <s v="hotel"/>
    <x v="1"/>
    <x v="1"/>
    <n v="9000"/>
    <x v="1"/>
    <x v="0"/>
    <s v="05/065"/>
    <s v="Oui"/>
  </r>
  <r>
    <d v="2018-05-22T00:00:00"/>
    <s v="Transport samo- adiaké du 24"/>
    <x v="0"/>
    <x v="1"/>
    <n v="1500"/>
    <x v="1"/>
    <x v="0"/>
    <s v="05/065"/>
    <s v="Oui"/>
  </r>
  <r>
    <d v="2018-05-22T00:00:00"/>
    <s v="transport local adiaké du 25/ I44"/>
    <x v="0"/>
    <x v="1"/>
    <n v="800"/>
    <x v="1"/>
    <x v="0"/>
    <s v="05/065"/>
    <s v="Oui"/>
  </r>
  <r>
    <d v="2018-05-22T00:00:00"/>
    <s v="Transport adiaké-treichville du 25/I44"/>
    <x v="0"/>
    <x v="1"/>
    <n v="2500"/>
    <x v="1"/>
    <x v="0"/>
    <s v="05/065"/>
    <s v="Oui"/>
  </r>
  <r>
    <d v="2018-05-22T00:00:00"/>
    <s v="Transport treichville-maison du 25/I44"/>
    <x v="0"/>
    <x v="1"/>
    <n v="3000"/>
    <x v="1"/>
    <x v="0"/>
    <s v="05/065"/>
    <s v="Oui"/>
  </r>
  <r>
    <d v="2018-05-22T00:00:00"/>
    <s v="nourritures"/>
    <x v="1"/>
    <x v="1"/>
    <n v="3000"/>
    <x v="1"/>
    <x v="0"/>
    <s v="05/065"/>
    <s v="Oui"/>
  </r>
  <r>
    <d v="2018-05-22T00:00:00"/>
    <s v="Transport semaine du 22-25 domicile bureau / Franck"/>
    <x v="0"/>
    <x v="3"/>
    <n v="5600"/>
    <x v="6"/>
    <x v="0"/>
    <s v="05/066"/>
    <s v="Oui"/>
  </r>
  <r>
    <d v="2018-05-22T00:00:00"/>
    <s v="Transport semaine du 22-25 domicile bureau / Privat"/>
    <x v="0"/>
    <x v="3"/>
    <n v="12000"/>
    <x v="5"/>
    <x v="0"/>
    <s v="05/067"/>
    <s v="Oui"/>
  </r>
  <r>
    <d v="2018-05-22T00:00:00"/>
    <s v="Transport semaine du 22-25 domicile bureau / Béa"/>
    <x v="0"/>
    <x v="2"/>
    <n v="10000"/>
    <x v="7"/>
    <x v="0"/>
    <s v="05/068"/>
    <s v="Oui"/>
  </r>
  <r>
    <d v="2018-05-22T00:00:00"/>
    <s v="Transport semaine du 22-25 domicile bureau / Adama"/>
    <x v="0"/>
    <x v="0"/>
    <n v="10400"/>
    <x v="0"/>
    <x v="0"/>
    <s v="05/069"/>
    <s v="Oui"/>
  </r>
  <r>
    <d v="2018-05-22T00:00:00"/>
    <s v="Transport du 22 domicile bureau / E50"/>
    <x v="0"/>
    <x v="1"/>
    <n v="1000"/>
    <x v="2"/>
    <x v="0"/>
    <s v="05/070"/>
    <s v="Oui"/>
  </r>
  <r>
    <d v="2018-05-22T00:00:00"/>
    <s v="Transport domicile bureau du 22 /I28"/>
    <x v="0"/>
    <x v="1"/>
    <n v="3000"/>
    <x v="3"/>
    <x v="0"/>
    <s v="05/071"/>
    <s v="Oui"/>
  </r>
  <r>
    <d v="2018-05-22T00:00:00"/>
    <s v="Transport mission à Soubré Domicile - Gare"/>
    <x v="0"/>
    <x v="1"/>
    <n v="3000"/>
    <x v="3"/>
    <x v="0"/>
    <s v="05/072"/>
    <s v="Oui"/>
  </r>
  <r>
    <d v="2018-05-22T00:00:00"/>
    <s v="Transport Abidjan - Soubré"/>
    <x v="0"/>
    <x v="1"/>
    <n v="5000"/>
    <x v="3"/>
    <x v="0"/>
    <s v="05/072"/>
    <s v="Oui"/>
  </r>
  <r>
    <d v="2018-05-22T00:00:00"/>
    <s v="Transport local Soubré"/>
    <x v="0"/>
    <x v="1"/>
    <n v="1400"/>
    <x v="3"/>
    <x v="0"/>
    <s v="05/072"/>
    <s v="Oui"/>
  </r>
  <r>
    <d v="2018-05-22T00:00:00"/>
    <s v="Hôtel"/>
    <x v="1"/>
    <x v="1"/>
    <n v="9000"/>
    <x v="3"/>
    <x v="0"/>
    <s v="05/072"/>
    <s v="Oui"/>
  </r>
  <r>
    <d v="2018-05-22T00:00:00"/>
    <s v="Nourriture"/>
    <x v="1"/>
    <x v="1"/>
    <n v="3000"/>
    <x v="3"/>
    <x v="0"/>
    <s v="05/072"/>
    <s v="Oui"/>
  </r>
  <r>
    <d v="2018-05-22T00:00:00"/>
    <s v="Transport Soubré - Méagui A/R"/>
    <x v="0"/>
    <x v="1"/>
    <n v="5000"/>
    <x v="3"/>
    <x v="0"/>
    <s v="05/072"/>
    <s v="Oui"/>
  </r>
  <r>
    <d v="2018-05-22T00:00:00"/>
    <s v="Transport local Méagui"/>
    <x v="0"/>
    <x v="1"/>
    <n v="2600"/>
    <x v="3"/>
    <x v="0"/>
    <s v="05/072"/>
    <s v="Oui"/>
  </r>
  <r>
    <d v="2018-05-22T00:00:00"/>
    <s v="Hôtel"/>
    <x v="1"/>
    <x v="1"/>
    <n v="9000"/>
    <x v="3"/>
    <x v="0"/>
    <s v="05/072"/>
    <s v="Oui"/>
  </r>
  <r>
    <d v="2018-05-22T00:00:00"/>
    <s v="Nourriture"/>
    <x v="1"/>
    <x v="1"/>
    <n v="3000"/>
    <x v="3"/>
    <x v="0"/>
    <s v="05/072"/>
    <s v="Oui"/>
  </r>
  <r>
    <d v="2018-05-22T00:00:00"/>
    <s v="Trustbuilding"/>
    <x v="2"/>
    <x v="1"/>
    <n v="1500"/>
    <x v="3"/>
    <x v="0"/>
    <s v="05/072"/>
    <s v="Oui"/>
  </r>
  <r>
    <d v="2018-05-22T00:00:00"/>
    <s v="Transport local Soubré"/>
    <x v="0"/>
    <x v="1"/>
    <n v="4000"/>
    <x v="3"/>
    <x v="0"/>
    <s v="05/072"/>
    <s v="Oui"/>
  </r>
  <r>
    <d v="2018-05-22T00:00:00"/>
    <s v="Hôtel"/>
    <x v="1"/>
    <x v="1"/>
    <n v="9000"/>
    <x v="3"/>
    <x v="0"/>
    <s v="05/072"/>
    <s v="Oui"/>
  </r>
  <r>
    <d v="2018-05-22T00:00:00"/>
    <s v="Nourriture"/>
    <x v="1"/>
    <x v="1"/>
    <n v="3000"/>
    <x v="3"/>
    <x v="0"/>
    <s v="05/072"/>
    <s v="Oui"/>
  </r>
  <r>
    <d v="2018-05-22T00:00:00"/>
    <s v="Trustbuilding"/>
    <x v="2"/>
    <x v="1"/>
    <n v="2500"/>
    <x v="3"/>
    <x v="0"/>
    <s v="05/072"/>
    <s v="Oui"/>
  </r>
  <r>
    <d v="2018-05-22T00:00:00"/>
    <s v="Transport Soubré - Kobaya V5 à moto A/R"/>
    <x v="0"/>
    <x v="1"/>
    <n v="16000"/>
    <x v="3"/>
    <x v="0"/>
    <s v="05/072"/>
    <s v="Oui"/>
  </r>
  <r>
    <d v="2018-05-22T00:00:00"/>
    <s v="Transport local Soubré"/>
    <x v="0"/>
    <x v="1"/>
    <n v="1000"/>
    <x v="3"/>
    <x v="0"/>
    <s v="05/072"/>
    <s v="Oui"/>
  </r>
  <r>
    <d v="2018-05-22T00:00:00"/>
    <s v="Hôtel"/>
    <x v="1"/>
    <x v="1"/>
    <n v="9000"/>
    <x v="3"/>
    <x v="0"/>
    <s v="05/072"/>
    <s v="Oui"/>
  </r>
  <r>
    <d v="2018-05-22T00:00:00"/>
    <s v="Nourriture"/>
    <x v="1"/>
    <x v="1"/>
    <n v="3000"/>
    <x v="3"/>
    <x v="0"/>
    <s v="05/072"/>
    <s v="Oui"/>
  </r>
  <r>
    <d v="2018-05-22T00:00:00"/>
    <s v="Trustbuilding"/>
    <x v="2"/>
    <x v="1"/>
    <n v="2000"/>
    <x v="3"/>
    <x v="0"/>
    <s v="05/072"/>
    <s v="Oui"/>
  </r>
  <r>
    <d v="2018-05-22T00:00:00"/>
    <s v="Transport Soubré - Abidjan"/>
    <x v="0"/>
    <x v="1"/>
    <n v="5000"/>
    <x v="3"/>
    <x v="0"/>
    <s v="05/072"/>
    <s v="Oui"/>
  </r>
  <r>
    <d v="2018-05-22T00:00:00"/>
    <s v="Transport local Soubré"/>
    <x v="0"/>
    <x v="1"/>
    <n v="1800"/>
    <x v="3"/>
    <x v="0"/>
    <s v="05/072"/>
    <s v="Oui"/>
  </r>
  <r>
    <d v="2018-05-22T00:00:00"/>
    <s v="Transport Gare Abidjan - Domicile"/>
    <x v="0"/>
    <x v="1"/>
    <n v="2500"/>
    <x v="3"/>
    <x v="0"/>
    <s v="05/072"/>
    <s v="Oui"/>
  </r>
  <r>
    <d v="2018-05-22T00:00:00"/>
    <s v="Nourriture"/>
    <x v="1"/>
    <x v="1"/>
    <n v="3000"/>
    <x v="3"/>
    <x v="0"/>
    <s v="05/072"/>
    <s v="Oui"/>
  </r>
  <r>
    <d v="2018-05-22T00:00:00"/>
    <s v="Frais d'envoi de fonds 25000 par Béa"/>
    <x v="7"/>
    <x v="1"/>
    <n v="700"/>
    <x v="7"/>
    <x v="0"/>
    <s v="05/072"/>
    <s v="Oui"/>
  </r>
  <r>
    <d v="2018-05-23T00:00:00"/>
    <s v="Règlement Internet bureau"/>
    <x v="8"/>
    <x v="2"/>
    <n v="29000"/>
    <x v="0"/>
    <x v="0"/>
    <s v="05/073"/>
    <s v="Oui"/>
  </r>
  <r>
    <d v="2018-05-23T00:00:00"/>
    <s v="Achat Téléphone pour Rens"/>
    <x v="9"/>
    <x v="2"/>
    <n v="35000"/>
    <x v="0"/>
    <x v="0"/>
    <s v="05/074"/>
    <s v="Oui"/>
  </r>
  <r>
    <d v="2018-05-23T00:00:00"/>
    <s v="Mission n°9 Man Transport domicile-adjamé"/>
    <x v="0"/>
    <x v="1"/>
    <n v="2000"/>
    <x v="2"/>
    <x v="0"/>
    <s v="05/075"/>
    <s v="Oui"/>
  </r>
  <r>
    <d v="2018-05-23T00:00:00"/>
    <s v="Mission n°9 Man Transport adjamé-bangolo"/>
    <x v="0"/>
    <x v="1"/>
    <n v="8100"/>
    <x v="2"/>
    <x v="0"/>
    <s v="05/075"/>
    <s v="Oui"/>
  </r>
  <r>
    <d v="2018-05-23T00:00:00"/>
    <s v="hotel"/>
    <x v="1"/>
    <x v="1"/>
    <n v="6000"/>
    <x v="2"/>
    <x v="0"/>
    <s v="05/075"/>
    <s v="Oui"/>
  </r>
  <r>
    <d v="2018-05-23T00:00:00"/>
    <s v="nourritures"/>
    <x v="1"/>
    <x v="1"/>
    <n v="3000"/>
    <x v="2"/>
    <x v="0"/>
    <s v="05/075"/>
    <s v="Oui"/>
  </r>
  <r>
    <d v="2018-05-23T00:00:00"/>
    <s v="Mission n°9 Man Transport local bangolo"/>
    <x v="0"/>
    <x v="1"/>
    <n v="1700"/>
    <x v="2"/>
    <x v="0"/>
    <s v="05/075"/>
    <s v="Oui"/>
  </r>
  <r>
    <d v="2018-05-23T00:00:00"/>
    <s v="Mission n°9 Man trust building"/>
    <x v="2"/>
    <x v="1"/>
    <n v="4500"/>
    <x v="2"/>
    <x v="0"/>
    <s v="05/075"/>
    <s v="Oui"/>
  </r>
  <r>
    <d v="2018-05-23T00:00:00"/>
    <s v="Mission n°9 Man Transport bangolo-man"/>
    <x v="0"/>
    <x v="1"/>
    <n v="2000"/>
    <x v="2"/>
    <x v="0"/>
    <s v="05/075"/>
    <s v="Oui"/>
  </r>
  <r>
    <d v="2018-05-23T00:00:00"/>
    <s v="nourritures"/>
    <x v="1"/>
    <x v="1"/>
    <n v="3000"/>
    <x v="2"/>
    <x v="0"/>
    <s v="05/075"/>
    <s v="Oui"/>
  </r>
  <r>
    <d v="2018-05-23T00:00:00"/>
    <s v="Mission n°9 Man transport local bangolo &amp; man"/>
    <x v="0"/>
    <x v="1"/>
    <n v="1800"/>
    <x v="2"/>
    <x v="0"/>
    <s v="05/075"/>
    <s v="Oui"/>
  </r>
  <r>
    <d v="2018-05-23T00:00:00"/>
    <s v="hotel"/>
    <x v="1"/>
    <x v="1"/>
    <n v="6500"/>
    <x v="2"/>
    <x v="0"/>
    <s v="05/075"/>
    <s v="Oui"/>
  </r>
  <r>
    <d v="2018-05-23T00:00:00"/>
    <s v="trust building"/>
    <x v="2"/>
    <x v="1"/>
    <n v="2500"/>
    <x v="2"/>
    <x v="0"/>
    <s v="05/075"/>
    <s v="Oui"/>
  </r>
  <r>
    <d v="2018-05-23T00:00:00"/>
    <s v="Mission n°9 Man Transport man-danané"/>
    <x v="0"/>
    <x v="1"/>
    <n v="3000"/>
    <x v="2"/>
    <x v="0"/>
    <s v="05/075"/>
    <s v="Oui"/>
  </r>
  <r>
    <d v="2018-05-23T00:00:00"/>
    <s v="hotel"/>
    <x v="1"/>
    <x v="1"/>
    <n v="6000"/>
    <x v="2"/>
    <x v="0"/>
    <s v="05/075"/>
    <s v="Oui"/>
  </r>
  <r>
    <d v="2018-05-23T00:00:00"/>
    <s v="nourritures"/>
    <x v="1"/>
    <x v="1"/>
    <n v="3000"/>
    <x v="2"/>
    <x v="0"/>
    <s v="05/075"/>
    <s v="Oui"/>
  </r>
  <r>
    <d v="2018-05-23T00:00:00"/>
    <s v="Mission n°9 Man Transport transport local danané"/>
    <x v="0"/>
    <x v="1"/>
    <n v="2600"/>
    <x v="2"/>
    <x v="0"/>
    <s v="05/075"/>
    <s v="Oui"/>
  </r>
  <r>
    <d v="2018-05-23T00:00:00"/>
    <s v="Mission n°9 Man trust building"/>
    <x v="2"/>
    <x v="1"/>
    <n v="5000"/>
    <x v="2"/>
    <x v="0"/>
    <s v="05/075"/>
    <s v="Oui"/>
  </r>
  <r>
    <d v="2018-05-23T00:00:00"/>
    <s v="Mission n°9 Man Transport danané-man"/>
    <x v="0"/>
    <x v="1"/>
    <n v="2500"/>
    <x v="2"/>
    <x v="0"/>
    <s v="05/075"/>
    <s v="Oui"/>
  </r>
  <r>
    <d v="2018-05-23T00:00:00"/>
    <s v="Mission n°9 Man hotel"/>
    <x v="1"/>
    <x v="1"/>
    <n v="6500"/>
    <x v="2"/>
    <x v="0"/>
    <s v="05/075"/>
    <s v="Oui"/>
  </r>
  <r>
    <d v="2018-05-23T00:00:00"/>
    <s v="Mission n°9 Man nourritures"/>
    <x v="1"/>
    <x v="1"/>
    <n v="3000"/>
    <x v="2"/>
    <x v="0"/>
    <s v="05/075"/>
    <s v="Oui"/>
  </r>
  <r>
    <d v="2018-05-23T00:00:00"/>
    <s v="Mission n°9 Man Transport transport local danané &amp; man"/>
    <x v="0"/>
    <x v="1"/>
    <n v="1800"/>
    <x v="2"/>
    <x v="0"/>
    <s v="05/075"/>
    <s v="Oui"/>
  </r>
  <r>
    <d v="2018-05-23T00:00:00"/>
    <s v="Mission n°9 Man trust building"/>
    <x v="2"/>
    <x v="1"/>
    <n v="2700"/>
    <x v="2"/>
    <x v="0"/>
    <s v="05/075"/>
    <s v="Oui"/>
  </r>
  <r>
    <d v="2018-05-23T00:00:00"/>
    <s v="Mission n°9 Man hotel"/>
    <x v="1"/>
    <x v="1"/>
    <n v="6500"/>
    <x v="2"/>
    <x v="0"/>
    <s v="05/075"/>
    <s v="Oui"/>
  </r>
  <r>
    <d v="2018-05-23T00:00:00"/>
    <s v="Mission n°9 Man nourritures"/>
    <x v="1"/>
    <x v="1"/>
    <n v="3000"/>
    <x v="2"/>
    <x v="0"/>
    <s v="05/075"/>
    <s v="Oui"/>
  </r>
  <r>
    <d v="2018-05-23T00:00:00"/>
    <s v="Mission n°9 Man Transport local man"/>
    <x v="0"/>
    <x v="1"/>
    <n v="1600"/>
    <x v="2"/>
    <x v="0"/>
    <s v="05/075"/>
    <s v="Oui"/>
  </r>
  <r>
    <d v="2018-05-23T00:00:00"/>
    <s v="Mission n°9 Man trust building"/>
    <x v="2"/>
    <x v="1"/>
    <n v="3500"/>
    <x v="2"/>
    <x v="0"/>
    <s v="05/075"/>
    <s v="Oui"/>
  </r>
  <r>
    <d v="2018-05-23T00:00:00"/>
    <s v="Mission n°9 Man hotel"/>
    <x v="1"/>
    <x v="1"/>
    <n v="6500"/>
    <x v="2"/>
    <x v="0"/>
    <s v="05/075"/>
    <s v="Oui"/>
  </r>
  <r>
    <d v="2018-05-23T00:00:00"/>
    <s v="Mission n°9 Man nourritures"/>
    <x v="1"/>
    <x v="1"/>
    <n v="3000"/>
    <x v="2"/>
    <x v="0"/>
    <s v="05/075"/>
    <s v="Oui"/>
  </r>
  <r>
    <d v="2018-05-23T00:00:00"/>
    <s v="Mission n°9 Man Transport local man"/>
    <x v="0"/>
    <x v="1"/>
    <n v="2700"/>
    <x v="2"/>
    <x v="0"/>
    <s v="05/075"/>
    <s v="Oui"/>
  </r>
  <r>
    <d v="2018-05-23T00:00:00"/>
    <s v="Mission n°9 Man trust building"/>
    <x v="2"/>
    <x v="1"/>
    <n v="2800"/>
    <x v="2"/>
    <x v="0"/>
    <s v="05/075"/>
    <s v="Oui"/>
  </r>
  <r>
    <d v="2018-05-23T00:00:00"/>
    <s v="Mission n°9 Man nourritures"/>
    <x v="1"/>
    <x v="1"/>
    <n v="3000"/>
    <x v="2"/>
    <x v="0"/>
    <s v="05/075"/>
    <s v="Oui"/>
  </r>
  <r>
    <d v="2018-05-23T00:00:00"/>
    <s v="Mission n°9 Man Transport local man, touba &amp; odinné"/>
    <x v="0"/>
    <x v="1"/>
    <n v="2100"/>
    <x v="2"/>
    <x v="0"/>
    <s v="05/075"/>
    <s v="Oui"/>
  </r>
  <r>
    <d v="2018-05-23T00:00:00"/>
    <s v="Mission n°9 Man trust building"/>
    <x v="2"/>
    <x v="1"/>
    <n v="2800"/>
    <x v="2"/>
    <x v="0"/>
    <s v="05/075"/>
    <s v="Oui"/>
  </r>
  <r>
    <d v="2018-05-23T00:00:00"/>
    <s v="Mission n°9 Man Transport man-touba-odienné"/>
    <x v="0"/>
    <x v="1"/>
    <n v="5000"/>
    <x v="2"/>
    <x v="0"/>
    <s v="05/075"/>
    <s v="Oui"/>
  </r>
  <r>
    <d v="2018-05-23T00:00:00"/>
    <s v="Mission n°9 Man nourritures"/>
    <x v="1"/>
    <x v="1"/>
    <n v="3000"/>
    <x v="2"/>
    <x v="0"/>
    <s v="05/075"/>
    <s v="Oui"/>
  </r>
  <r>
    <d v="2018-05-23T00:00:00"/>
    <s v="transport local man-touba &amp; odienné"/>
    <x v="0"/>
    <x v="1"/>
    <n v="2000"/>
    <x v="2"/>
    <x v="0"/>
    <s v="05/075"/>
    <s v="Oui"/>
  </r>
  <r>
    <d v="2018-05-23T00:00:00"/>
    <s v="Mission n°9 Man hotel 2 jours"/>
    <x v="1"/>
    <x v="1"/>
    <n v="14000"/>
    <x v="2"/>
    <x v="0"/>
    <s v="05/075"/>
    <s v="Oui"/>
  </r>
  <r>
    <d v="2018-05-23T00:00:00"/>
    <s v="Mission n°9 Man trust building"/>
    <x v="2"/>
    <x v="1"/>
    <n v="2000"/>
    <x v="2"/>
    <x v="0"/>
    <s v="05/075"/>
    <s v="Oui"/>
  </r>
  <r>
    <d v="2018-05-23T00:00:00"/>
    <s v="Mission n°9 Man nourritures"/>
    <x v="1"/>
    <x v="1"/>
    <n v="3000"/>
    <x v="2"/>
    <x v="0"/>
    <s v="05/075"/>
    <s v="Oui"/>
  </r>
  <r>
    <d v="2018-05-23T00:00:00"/>
    <s v="Mission n°9 Man Transport  local /gare domicile"/>
    <x v="0"/>
    <x v="1"/>
    <n v="2000"/>
    <x v="2"/>
    <x v="0"/>
    <s v="05/075"/>
    <s v="Oui"/>
  </r>
  <r>
    <d v="2018-05-23T00:00:00"/>
    <s v="Mission n°9 Man Transport  odienné-abidjan"/>
    <x v="0"/>
    <x v="1"/>
    <n v="9000"/>
    <x v="2"/>
    <x v="0"/>
    <s v="05/075"/>
    <s v="Oui"/>
  </r>
  <r>
    <d v="2018-05-23T00:00:00"/>
    <s v="Frais d'envoi de fonds 90200 à E50 PAR Béa"/>
    <x v="7"/>
    <x v="1"/>
    <n v="2200"/>
    <x v="7"/>
    <x v="0"/>
    <s v="05/075"/>
    <s v="Oui"/>
  </r>
  <r>
    <d v="2018-05-23T00:00:00"/>
    <s v="Bureau - Tribunal"/>
    <x v="0"/>
    <x v="4"/>
    <n v="2500"/>
    <x v="8"/>
    <x v="0"/>
    <s v="05/076"/>
    <s v="Oui"/>
  </r>
  <r>
    <d v="2018-05-23T00:00:00"/>
    <s v="Tribunal - II Plateaux"/>
    <x v="0"/>
    <x v="4"/>
    <n v="3000"/>
    <x v="8"/>
    <x v="0"/>
    <s v="05/076"/>
    <s v="Oui"/>
  </r>
  <r>
    <d v="2018-05-23T00:00:00"/>
    <s v="II Plateaux - Bureau"/>
    <x v="0"/>
    <x v="4"/>
    <n v="3000"/>
    <x v="8"/>
    <x v="0"/>
    <s v="05/076"/>
    <s v="Oui"/>
  </r>
  <r>
    <d v="2018-05-23T00:00:00"/>
    <s v="Bureau - MINEF II Plateaux"/>
    <x v="0"/>
    <x v="4"/>
    <n v="3000"/>
    <x v="8"/>
    <x v="0"/>
    <s v="05/076"/>
    <s v="Oui"/>
  </r>
  <r>
    <d v="2018-05-23T00:00:00"/>
    <s v="MINEF II Plateaux - Bureau"/>
    <x v="0"/>
    <x v="4"/>
    <n v="3000"/>
    <x v="8"/>
    <x v="0"/>
    <s v="05/076"/>
    <s v="Oui"/>
  </r>
  <r>
    <d v="2018-05-23T00:00:00"/>
    <s v="Bureau - UCT"/>
    <x v="0"/>
    <x v="4"/>
    <n v="4000"/>
    <x v="8"/>
    <x v="0"/>
    <s v="05/076"/>
    <s v="Oui"/>
  </r>
  <r>
    <d v="2018-05-23T00:00:00"/>
    <s v="UCT - Tribunal"/>
    <x v="0"/>
    <x v="4"/>
    <n v="2500"/>
    <x v="8"/>
    <x v="0"/>
    <s v="05/076"/>
    <s v="Oui"/>
  </r>
  <r>
    <d v="2018-05-23T00:00:00"/>
    <s v="Tribunal - Bureau"/>
    <x v="0"/>
    <x v="4"/>
    <n v="3000"/>
    <x v="8"/>
    <x v="0"/>
    <s v="05/076"/>
    <s v="Oui"/>
  </r>
  <r>
    <d v="2018-05-23T00:00:00"/>
    <s v="Bureau - CENTIF"/>
    <x v="0"/>
    <x v="4"/>
    <n v="3000"/>
    <x v="8"/>
    <x v="0"/>
    <s v="05/076"/>
    <s v="Oui"/>
  </r>
  <r>
    <d v="2018-05-23T00:00:00"/>
    <s v="CENTIF - Bureau"/>
    <x v="0"/>
    <x v="4"/>
    <n v="3500"/>
    <x v="8"/>
    <x v="0"/>
    <s v="05/076"/>
    <s v="Oui"/>
  </r>
  <r>
    <d v="2018-05-23T00:00:00"/>
    <s v="Transport pour le tribunal plateau / Franck"/>
    <x v="0"/>
    <x v="3"/>
    <n v="5000"/>
    <x v="6"/>
    <x v="0"/>
    <s v="05/077"/>
    <s v="Oui"/>
  </r>
  <r>
    <d v="2018-05-23T00:00:00"/>
    <s v="Achat d'une carte sim pour Rens/ Adama"/>
    <x v="4"/>
    <x v="2"/>
    <n v="1000"/>
    <x v="0"/>
    <x v="0"/>
    <s v="05/078"/>
    <s v="Oui"/>
  </r>
  <r>
    <d v="2018-05-23T00:00:00"/>
    <s v="transport domicile-tribunal-bureau"/>
    <x v="0"/>
    <x v="3"/>
    <n v="3300"/>
    <x v="6"/>
    <x v="0"/>
    <s v="05/079"/>
    <s v="Oui"/>
  </r>
  <r>
    <d v="2018-05-23T00:00:00"/>
    <s v="Transport koumassi-plateau banque-bureau, moins le transport du jour treichville bureau 500/ Béa"/>
    <x v="0"/>
    <x v="2"/>
    <n v="3500"/>
    <x v="7"/>
    <x v="0"/>
    <s v="05/080"/>
    <s v="Oui"/>
  </r>
  <r>
    <d v="2018-05-26T00:00:00"/>
    <s v="Frais d'envoi orange Money / Rens"/>
    <x v="7"/>
    <x v="1"/>
    <n v="1500"/>
    <x v="8"/>
    <x v="0"/>
    <s v="05/081"/>
    <s v="Oui"/>
  </r>
  <r>
    <d v="2018-05-28T00:00:00"/>
    <s v="transport bureau- UCT (A/R)"/>
    <x v="0"/>
    <x v="3"/>
    <n v="7000"/>
    <x v="6"/>
    <x v="0"/>
    <s v="05/082"/>
    <s v="Oui"/>
  </r>
  <r>
    <d v="2018-05-28T00:00:00"/>
    <s v="Bureau -Tribunal Plateau (A/R)"/>
    <x v="0"/>
    <x v="3"/>
    <n v="5000"/>
    <x v="5"/>
    <x v="0"/>
    <s v="05/083"/>
    <s v="Oui"/>
  </r>
  <r>
    <d v="2018-05-28T00:00:00"/>
    <s v="Transport domicile bureau du 28-31/ Adama"/>
    <x v="0"/>
    <x v="0"/>
    <n v="10400"/>
    <x v="0"/>
    <x v="0"/>
    <s v="05/084"/>
    <s v="Oui"/>
  </r>
  <r>
    <d v="2018-05-28T00:00:00"/>
    <s v="Transport domicile bureau du 28-31/ Franck"/>
    <x v="0"/>
    <x v="3"/>
    <n v="5600"/>
    <x v="6"/>
    <x v="0"/>
    <s v="05/085"/>
    <s v="Oui"/>
  </r>
  <r>
    <d v="2018-05-28T00:00:00"/>
    <s v="Transport domicile bureau du 28-31/Béa"/>
    <x v="0"/>
    <x v="2"/>
    <n v="10000"/>
    <x v="7"/>
    <x v="0"/>
    <s v="05/086"/>
    <s v="Oui"/>
  </r>
  <r>
    <d v="2018-05-28T00:00:00"/>
    <s v="Mission transport maison- yopougon"/>
    <x v="0"/>
    <x v="1"/>
    <n v="3500"/>
    <x v="1"/>
    <x v="0"/>
    <s v="05/087"/>
    <s v="Oui"/>
  </r>
  <r>
    <d v="2018-05-28T00:00:00"/>
    <s v="transport local"/>
    <x v="0"/>
    <x v="1"/>
    <n v="1000"/>
    <x v="1"/>
    <x v="0"/>
    <s v="05/087"/>
    <s v="Oui"/>
  </r>
  <r>
    <d v="2018-05-28T00:00:00"/>
    <s v="transport yopougon - adjame"/>
    <x v="0"/>
    <x v="1"/>
    <n v="2000"/>
    <x v="1"/>
    <x v="0"/>
    <s v="05/087"/>
    <s v="Oui"/>
  </r>
  <r>
    <d v="2018-05-28T00:00:00"/>
    <s v="transport adjame- bureau"/>
    <x v="0"/>
    <x v="1"/>
    <n v="2500"/>
    <x v="1"/>
    <x v="0"/>
    <s v="05/087"/>
    <s v="Oui"/>
  </r>
  <r>
    <d v="2018-05-28T00:00:00"/>
    <s v="transport transport local"/>
    <x v="0"/>
    <x v="1"/>
    <n v="1000"/>
    <x v="1"/>
    <x v="0"/>
    <s v="05/087"/>
    <s v="Oui"/>
  </r>
  <r>
    <d v="2018-05-28T00:00:00"/>
    <s v="trust building"/>
    <x v="2"/>
    <x v="1"/>
    <n v="2000"/>
    <x v="1"/>
    <x v="0"/>
    <s v="05/087"/>
    <s v="Oui"/>
  </r>
  <r>
    <d v="2018-05-28T00:00:00"/>
    <s v="Transport bureau - maison"/>
    <x v="0"/>
    <x v="1"/>
    <n v="2000"/>
    <x v="1"/>
    <x v="0"/>
    <s v="05/087"/>
    <s v="Oui"/>
  </r>
  <r>
    <d v="2018-05-28T00:00:00"/>
    <s v="Transport domicile bureau aller retour/ I44"/>
    <x v="0"/>
    <x v="1"/>
    <n v="3900"/>
    <x v="1"/>
    <x v="0"/>
    <m/>
    <m/>
  </r>
  <r>
    <d v="2018-05-28T00:00:00"/>
    <s v="Domicile - Bureau (A/R) pour 4 jours X 3000 f (du 28 au 31/05/2018)/Privat"/>
    <x v="0"/>
    <x v="3"/>
    <n v="12000"/>
    <x v="5"/>
    <x v="0"/>
    <s v="05/088"/>
    <s v="Oui"/>
  </r>
  <r>
    <d v="2018-05-29T00:00:00"/>
    <s v="Transport domicile bureau du 28/ I28"/>
    <x v="0"/>
    <x v="1"/>
    <n v="3000"/>
    <x v="3"/>
    <x v="0"/>
    <s v="05/089"/>
    <s v="Oui"/>
  </r>
  <r>
    <d v="2018-05-29T00:00:00"/>
    <s v="Transport domicile -treichville"/>
    <x v="0"/>
    <x v="1"/>
    <n v="4000"/>
    <x v="3"/>
    <x v="0"/>
    <s v="05/090"/>
    <s v="Oui"/>
  </r>
  <r>
    <d v="2018-05-29T00:00:00"/>
    <s v="Transport treichville-Bassam"/>
    <x v="0"/>
    <x v="1"/>
    <n v="1300"/>
    <x v="3"/>
    <x v="0"/>
    <s v="05/090"/>
    <s v="Oui"/>
  </r>
  <r>
    <d v="2018-05-29T00:00:00"/>
    <s v="Transport local Grand-Bassam"/>
    <x v="0"/>
    <x v="1"/>
    <n v="1000"/>
    <x v="3"/>
    <x v="0"/>
    <s v="05/090"/>
    <s v="Oui"/>
  </r>
  <r>
    <d v="2018-05-29T00:00:00"/>
    <s v="Transport Grand-Bassam- treichville"/>
    <x v="0"/>
    <x v="1"/>
    <n v="1300"/>
    <x v="3"/>
    <x v="0"/>
    <s v="05/090"/>
    <s v="Oui"/>
  </r>
  <r>
    <d v="2018-05-29T00:00:00"/>
    <s v="Transport local treichville"/>
    <x v="0"/>
    <x v="1"/>
    <n v="1000"/>
    <x v="3"/>
    <x v="0"/>
    <s v="05/090"/>
    <s v="Oui"/>
  </r>
  <r>
    <d v="2018-05-29T00:00:00"/>
    <s v="Transport treichville-bureau"/>
    <x v="0"/>
    <x v="1"/>
    <n v="2500"/>
    <x v="3"/>
    <x v="0"/>
    <s v="05/090"/>
    <s v="Oui"/>
  </r>
  <r>
    <d v="2018-05-29T00:00:00"/>
    <s v="Transport bureau-domicile/I28"/>
    <x v="0"/>
    <x v="1"/>
    <n v="1500"/>
    <x v="3"/>
    <x v="0"/>
    <s v="05/090"/>
    <s v="Oui"/>
  </r>
  <r>
    <d v="2018-05-29T00:00:00"/>
    <s v="Trust building"/>
    <x v="2"/>
    <x v="1"/>
    <n v="3000"/>
    <x v="3"/>
    <x v="0"/>
    <s v="05/090"/>
    <s v="Oui"/>
  </r>
  <r>
    <d v="2018-05-29T00:00:00"/>
    <s v="Transoport Bureau - Prison Bassam (A/R)/ Privat"/>
    <x v="0"/>
    <x v="3"/>
    <n v="20000"/>
    <x v="5"/>
    <x v="0"/>
    <s v="05/091"/>
    <s v="Oui"/>
  </r>
  <r>
    <d v="2018-05-29T00:00:00"/>
    <s v="Nourriture de détenu (Bassam)"/>
    <x v="6"/>
    <x v="3"/>
    <n v="1500"/>
    <x v="5"/>
    <x v="0"/>
    <s v="05/092"/>
    <s v="Oui"/>
  </r>
  <r>
    <d v="2018-05-29T00:00:00"/>
    <s v="Salaire mois de Mai/Adama"/>
    <x v="3"/>
    <x v="0"/>
    <n v="240000"/>
    <x v="8"/>
    <x v="0"/>
    <s v="05/093"/>
    <s v="Oui"/>
  </r>
  <r>
    <d v="2018-05-29T00:00:00"/>
    <s v="Salaire mois de Mai/Franck"/>
    <x v="3"/>
    <x v="3"/>
    <n v="240000"/>
    <x v="8"/>
    <x v="0"/>
    <s v="05/094"/>
    <s v="Oui"/>
  </r>
  <r>
    <d v="2018-05-29T00:00:00"/>
    <s v="Salaire mois de Mai/E50"/>
    <x v="3"/>
    <x v="1"/>
    <n v="180000"/>
    <x v="8"/>
    <x v="0"/>
    <s v="05/095"/>
    <s v="Oui"/>
  </r>
  <r>
    <d v="2018-05-29T00:00:00"/>
    <s v="Salaire mois de Mai/Femme de ménage"/>
    <x v="3"/>
    <x v="2"/>
    <n v="85000"/>
    <x v="8"/>
    <x v="0"/>
    <s v="05/096"/>
    <s v="Oui"/>
  </r>
  <r>
    <d v="2018-05-29T00:00:00"/>
    <s v="Salaire mois de Mai/Privat"/>
    <x v="3"/>
    <x v="3"/>
    <n v="270000"/>
    <x v="8"/>
    <x v="0"/>
    <s v="05/097"/>
    <s v="Oui"/>
  </r>
  <r>
    <d v="2018-05-30T00:00:00"/>
    <s v="maison-will"/>
    <x v="0"/>
    <x v="1"/>
    <n v="3500"/>
    <x v="1"/>
    <x v="0"/>
    <s v="05/098"/>
    <s v="Oui"/>
  </r>
  <r>
    <d v="2018-05-30T00:00:00"/>
    <s v="transport local"/>
    <x v="0"/>
    <x v="1"/>
    <n v="1000"/>
    <x v="1"/>
    <x v="0"/>
    <s v="05/098"/>
    <s v="Oui"/>
  </r>
  <r>
    <d v="2018-05-30T00:00:00"/>
    <s v="will- yop"/>
    <x v="0"/>
    <x v="1"/>
    <n v="4500"/>
    <x v="1"/>
    <x v="0"/>
    <s v="05/098"/>
    <s v="Oui"/>
  </r>
  <r>
    <d v="2018-05-30T00:00:00"/>
    <s v="transport local"/>
    <x v="0"/>
    <x v="1"/>
    <n v="400"/>
    <x v="1"/>
    <x v="0"/>
    <s v="05/098"/>
    <s v="Oui"/>
  </r>
  <r>
    <d v="2018-05-30T00:00:00"/>
    <s v="yop - bureau"/>
    <x v="0"/>
    <x v="1"/>
    <n v="2500"/>
    <x v="1"/>
    <x v="0"/>
    <s v="05/098"/>
    <s v="Oui"/>
  </r>
  <r>
    <d v="2018-05-30T00:00:00"/>
    <s v="Trust building"/>
    <x v="2"/>
    <x v="1"/>
    <n v="8900"/>
    <x v="1"/>
    <x v="0"/>
    <s v="05/098"/>
    <s v="Oui"/>
  </r>
  <r>
    <d v="2018-05-30T00:00:00"/>
    <s v="bureau - maison"/>
    <x v="0"/>
    <x v="1"/>
    <n v="2000"/>
    <x v="1"/>
    <x v="0"/>
    <s v="05/098"/>
    <s v="Oui"/>
  </r>
  <r>
    <d v="2018-05-30T00:00:00"/>
    <s v="Domicile -N'dotré"/>
    <x v="0"/>
    <x v="1"/>
    <n v="3000"/>
    <x v="3"/>
    <x v="0"/>
    <s v="05/099"/>
    <s v="Oui"/>
  </r>
  <r>
    <d v="2018-05-30T00:00:00"/>
    <s v="N'dotré-Anyama"/>
    <x v="0"/>
    <x v="1"/>
    <n v="2000"/>
    <x v="3"/>
    <x v="0"/>
    <s v="05/099"/>
    <s v="Oui"/>
  </r>
  <r>
    <d v="2018-05-30T00:00:00"/>
    <s v="Transport local Anyama"/>
    <x v="0"/>
    <x v="1"/>
    <n v="800"/>
    <x v="3"/>
    <x v="0"/>
    <s v="05/099"/>
    <s v="Oui"/>
  </r>
  <r>
    <d v="2018-05-30T00:00:00"/>
    <s v="Transport Anyama-N'dotré"/>
    <x v="0"/>
    <x v="1"/>
    <n v="2000"/>
    <x v="3"/>
    <x v="0"/>
    <s v="05/099"/>
    <s v="Oui"/>
  </r>
  <r>
    <d v="2018-05-30T00:00:00"/>
    <s v="Transport N'dotré-siporex"/>
    <x v="0"/>
    <x v="1"/>
    <n v="2500"/>
    <x v="3"/>
    <x v="0"/>
    <s v="05/099"/>
    <s v="Oui"/>
  </r>
  <r>
    <d v="2018-05-30T00:00:00"/>
    <s v="Transport siporex-bureau"/>
    <x v="0"/>
    <x v="1"/>
    <n v="2000"/>
    <x v="3"/>
    <x v="0"/>
    <s v="05/099"/>
    <s v="Oui"/>
  </r>
  <r>
    <d v="2018-05-30T00:00:00"/>
    <s v="Transport bureau-domicile/I28"/>
    <x v="0"/>
    <x v="1"/>
    <n v="1500"/>
    <x v="3"/>
    <x v="0"/>
    <s v="05/099"/>
    <s v="Oui"/>
  </r>
  <r>
    <d v="2018-05-30T00:00:00"/>
    <s v="Trust building"/>
    <x v="2"/>
    <x v="1"/>
    <n v="2700"/>
    <x v="3"/>
    <x v="0"/>
    <s v="05/099"/>
    <s v="Oui"/>
  </r>
  <r>
    <d v="2018-05-30T00:00:00"/>
    <s v="Achat de journaux: inter, le Manda, le Nouveau courrier/Adama"/>
    <x v="4"/>
    <x v="2"/>
    <n v="900"/>
    <x v="0"/>
    <x v="0"/>
    <s v="05/100"/>
    <s v="Oui"/>
  </r>
  <r>
    <d v="2018-05-31T00:00:00"/>
    <s v="Mission domicile-Gesco I28"/>
    <x v="0"/>
    <x v="1"/>
    <n v="3000"/>
    <x v="3"/>
    <x v="0"/>
    <s v="05/101"/>
    <s v="Oui"/>
  </r>
  <r>
    <d v="2018-05-31T00:00:00"/>
    <s v="Nourriture"/>
    <x v="1"/>
    <x v="1"/>
    <n v="3000"/>
    <x v="3"/>
    <x v="0"/>
    <s v="05/101"/>
    <s v="Oui"/>
  </r>
  <r>
    <d v="2018-05-31T00:00:00"/>
    <s v="Trust building"/>
    <x v="2"/>
    <x v="1"/>
    <n v="2300"/>
    <x v="3"/>
    <x v="0"/>
    <s v="05/101"/>
    <s v="Oui"/>
  </r>
  <r>
    <d v="2018-05-31T00:00:00"/>
    <s v="Gesco-N'douci"/>
    <x v="0"/>
    <x v="1"/>
    <n v="2500"/>
    <x v="3"/>
    <x v="0"/>
    <s v="05/101"/>
    <s v="Oui"/>
  </r>
  <r>
    <d v="2018-05-31T00:00:00"/>
    <s v="hotel"/>
    <x v="1"/>
    <x v="1"/>
    <n v="10000"/>
    <x v="3"/>
    <x v="0"/>
    <s v="05/101"/>
    <s v="Oui"/>
  </r>
  <r>
    <d v="2018-05-31T00:00:00"/>
    <s v="Transport local"/>
    <x v="0"/>
    <x v="1"/>
    <n v="3200"/>
    <x v="3"/>
    <x v="0"/>
    <s v="05/101"/>
    <s v="Oui"/>
  </r>
  <r>
    <d v="2018-05-31T00:00:00"/>
    <s v="Transport pour la banque au plateau / Béa"/>
    <x v="0"/>
    <x v="2"/>
    <n v="5000"/>
    <x v="7"/>
    <x v="0"/>
    <s v="05/102"/>
    <s v="Oui"/>
  </r>
  <r>
    <d v="2018-05-31T00:00:00"/>
    <s v="Achat de 4 cartes sim pour enquêteurs/I44"/>
    <x v="4"/>
    <x v="2"/>
    <n v="20000"/>
    <x v="1"/>
    <x v="0"/>
    <s v="05/103"/>
    <s v="Oui"/>
  </r>
  <r>
    <d v="2018-05-31T00:00:00"/>
    <s v="Transport pour achat de cartes sim/ I44"/>
    <x v="0"/>
    <x v="1"/>
    <n v="8000"/>
    <x v="1"/>
    <x v="0"/>
    <s v="05/104"/>
    <s v="Oui"/>
  </r>
  <r>
    <d v="2018-05-31T00:00:00"/>
    <s v="Bureau - Airport du 27"/>
    <x v="0"/>
    <x v="4"/>
    <n v="6000"/>
    <x v="8"/>
    <x v="0"/>
    <s v="05/105"/>
    <s v="Oui"/>
  </r>
  <r>
    <d v="2018-05-31T00:00:00"/>
    <s v="Airport - Plateau du 27"/>
    <x v="0"/>
    <x v="4"/>
    <n v="3000"/>
    <x v="8"/>
    <x v="0"/>
    <s v="05/105"/>
    <s v="Oui"/>
  </r>
  <r>
    <d v="2018-05-31T00:00:00"/>
    <s v="Plateau - Bureau du 27"/>
    <x v="0"/>
    <x v="4"/>
    <n v="2500"/>
    <x v="8"/>
    <x v="0"/>
    <s v="05/105"/>
    <s v="Oui"/>
  </r>
  <r>
    <d v="2018-05-31T00:00:00"/>
    <s v="Bureau - Plateau du 28"/>
    <x v="0"/>
    <x v="4"/>
    <n v="3000"/>
    <x v="8"/>
    <x v="0"/>
    <s v="05/105"/>
    <s v="Oui"/>
  </r>
  <r>
    <d v="2018-05-31T00:00:00"/>
    <s v="Plateau - CENTIF du 28"/>
    <x v="0"/>
    <x v="4"/>
    <n v="2500"/>
    <x v="8"/>
    <x v="0"/>
    <s v="05/105"/>
    <s v="Oui"/>
  </r>
  <r>
    <d v="2018-05-31T00:00:00"/>
    <s v="CENTIF - Cap Nord du 28"/>
    <x v="0"/>
    <x v="4"/>
    <n v="2000"/>
    <x v="8"/>
    <x v="0"/>
    <s v="05/105"/>
    <s v="Oui"/>
  </r>
  <r>
    <d v="2018-05-31T00:00:00"/>
    <s v="Cap Nord - UCT du 28"/>
    <x v="0"/>
    <x v="4"/>
    <n v="2000"/>
    <x v="8"/>
    <x v="0"/>
    <s v="05/105"/>
    <s v="Oui"/>
  </r>
  <r>
    <d v="2018-05-31T00:00:00"/>
    <s v="UCT - Plateau du 28"/>
    <x v="0"/>
    <x v="4"/>
    <n v="3000"/>
    <x v="8"/>
    <x v="0"/>
    <s v="05/105"/>
    <s v="Oui"/>
  </r>
  <r>
    <d v="2018-05-31T00:00:00"/>
    <s v="Plateau - Bureau du 28"/>
    <x v="0"/>
    <x v="4"/>
    <n v="3000"/>
    <x v="8"/>
    <x v="0"/>
    <s v="05/105"/>
    <s v="Oui"/>
  </r>
  <r>
    <d v="2018-05-31T00:00:00"/>
    <s v="Bureau - Plateau du 29"/>
    <x v="0"/>
    <x v="4"/>
    <n v="3000"/>
    <x v="8"/>
    <x v="0"/>
    <s v="05/105"/>
    <s v="Oui"/>
  </r>
  <r>
    <d v="2018-05-31T00:00:00"/>
    <s v="Plateau - UCT du 29"/>
    <x v="0"/>
    <x v="4"/>
    <n v="3000"/>
    <x v="8"/>
    <x v="0"/>
    <s v="05/105"/>
    <s v="Oui"/>
  </r>
  <r>
    <d v="2018-05-31T00:00:00"/>
    <s v="UCT - Plateau du 29"/>
    <x v="0"/>
    <x v="4"/>
    <n v="3000"/>
    <x v="8"/>
    <x v="0"/>
    <s v="05/105"/>
    <s v="Oui"/>
  </r>
  <r>
    <d v="2018-05-31T00:00:00"/>
    <s v="Plateau - Bureau du 29"/>
    <x v="0"/>
    <x v="4"/>
    <n v="3000"/>
    <x v="8"/>
    <x v="0"/>
    <s v="05/105"/>
    <s v="Oui"/>
  </r>
  <r>
    <d v="2018-05-31T00:00:00"/>
    <s v="Bureau - Plateau"/>
    <x v="0"/>
    <x v="4"/>
    <n v="3000"/>
    <x v="8"/>
    <x v="0"/>
    <s v="05/106"/>
    <s v="Oui"/>
  </r>
  <r>
    <d v="2018-05-31T00:00:00"/>
    <s v="Plateau - Tribunal"/>
    <x v="0"/>
    <x v="4"/>
    <n v="1000"/>
    <x v="8"/>
    <x v="0"/>
    <s v="05/106"/>
    <s v="Oui"/>
  </r>
  <r>
    <d v="2018-05-31T00:00:00"/>
    <s v="Tribunal - Plateau"/>
    <x v="0"/>
    <x v="4"/>
    <n v="1500"/>
    <x v="8"/>
    <x v="0"/>
    <s v="05/106"/>
    <s v="Oui"/>
  </r>
  <r>
    <d v="2018-05-31T00:00:00"/>
    <s v="Plateau - Bureau"/>
    <x v="0"/>
    <x v="4"/>
    <n v="3000"/>
    <x v="8"/>
    <x v="0"/>
    <s v="05/106"/>
    <s v="Oui"/>
  </r>
  <r>
    <d v="2018-05-31T00:00:00"/>
    <s v="Bureau - Plateau"/>
    <x v="0"/>
    <x v="4"/>
    <n v="3000"/>
    <x v="8"/>
    <x v="0"/>
    <s v="05/106"/>
    <s v="Oui"/>
  </r>
  <r>
    <d v="2018-05-31T00:00:00"/>
    <s v="Plateau - Zone 4"/>
    <x v="0"/>
    <x v="4"/>
    <n v="2000"/>
    <x v="8"/>
    <x v="0"/>
    <s v="05/106"/>
    <s v="Oui"/>
  </r>
  <r>
    <d v="2018-05-31T00:00:00"/>
    <s v="Zone 4 - Impots Bietry"/>
    <x v="0"/>
    <x v="4"/>
    <n v="1500"/>
    <x v="8"/>
    <x v="0"/>
    <s v="05/106"/>
    <s v="Oui"/>
  </r>
  <r>
    <d v="2018-05-31T00:00:00"/>
    <s v="Impots Bietry - Tour E"/>
    <x v="0"/>
    <x v="4"/>
    <n v="2000"/>
    <x v="8"/>
    <x v="0"/>
    <s v="05/106"/>
    <s v="Oui"/>
  </r>
  <r>
    <d v="2018-05-31T00:00:00"/>
    <s v="Tour E - Plateau"/>
    <x v="0"/>
    <x v="4"/>
    <n v="1000"/>
    <x v="8"/>
    <x v="0"/>
    <s v="05/106"/>
    <s v="Oui"/>
  </r>
  <r>
    <d v="2018-05-31T00:00:00"/>
    <s v="Plateau - Bureau"/>
    <x v="0"/>
    <x v="4"/>
    <n v="3000"/>
    <x v="8"/>
    <x v="0"/>
    <s v="05/106"/>
    <s v="Oui"/>
  </r>
  <r>
    <d v="2018-05-31T00:00:00"/>
    <s v="Frais bancaire du mois de Mai"/>
    <x v="10"/>
    <x v="2"/>
    <n v="4800"/>
    <x v="4"/>
    <x v="0"/>
    <s v="05/107"/>
    <s v="Oui"/>
  </r>
  <r>
    <m/>
    <m/>
    <x v="11"/>
    <x v="5"/>
    <m/>
    <x v="9"/>
    <x v="0"/>
    <m/>
    <s v="Oui"/>
  </r>
  <r>
    <m/>
    <m/>
    <x v="11"/>
    <x v="5"/>
    <m/>
    <x v="9"/>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eau croisé dynamique1" cacheId="5"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N14" firstHeaderRow="1" firstDataRow="2" firstDataCol="1"/>
  <pivotFields count="9">
    <pivotField showAll="0"/>
    <pivotField showAll="0"/>
    <pivotField axis="axisCol" showAll="0">
      <items count="22">
        <item x="10"/>
        <item m="1" x="15"/>
        <item x="9"/>
        <item m="1" x="16"/>
        <item m="1" x="14"/>
        <item m="1" x="19"/>
        <item x="3"/>
        <item m="1" x="18"/>
        <item m="1" x="13"/>
        <item m="1" x="12"/>
        <item x="5"/>
        <item x="7"/>
        <item x="0"/>
        <item m="1" x="20"/>
        <item m="1" x="17"/>
        <item x="1"/>
        <item x="2"/>
        <item x="11"/>
        <item x="4"/>
        <item x="6"/>
        <item x="8"/>
        <item t="default"/>
      </items>
    </pivotField>
    <pivotField axis="axisRow" showAll="0">
      <items count="11">
        <item m="1" x="6"/>
        <item m="1" x="8"/>
        <item x="3"/>
        <item x="4"/>
        <item x="0"/>
        <item x="2"/>
        <item m="1" x="9"/>
        <item x="5"/>
        <item m="1" x="7"/>
        <item x="1"/>
        <item t="default"/>
      </items>
    </pivotField>
    <pivotField dataField="1" showAll="0"/>
    <pivotField showAll="0"/>
    <pivotField axis="axisRow" showAll="0">
      <items count="5">
        <item m="1" x="3"/>
        <item m="1" x="2"/>
        <item x="0"/>
        <item x="1"/>
        <item t="default"/>
      </items>
    </pivotField>
    <pivotField showAll="0"/>
    <pivotField showAll="0"/>
  </pivotFields>
  <rowFields count="2">
    <field x="6"/>
    <field x="3"/>
  </rowFields>
  <rowItems count="10">
    <i>
      <x v="2"/>
    </i>
    <i r="1">
      <x v="2"/>
    </i>
    <i r="1">
      <x v="3"/>
    </i>
    <i r="1">
      <x v="4"/>
    </i>
    <i r="1">
      <x v="5"/>
    </i>
    <i r="1">
      <x v="7"/>
    </i>
    <i r="1">
      <x v="9"/>
    </i>
    <i>
      <x v="3"/>
    </i>
    <i r="1">
      <x v="7"/>
    </i>
    <i t="grand">
      <x/>
    </i>
  </rowItems>
  <colFields count="1">
    <field x="2"/>
  </colFields>
  <colItems count="13">
    <i>
      <x/>
    </i>
    <i>
      <x v="2"/>
    </i>
    <i>
      <x v="6"/>
    </i>
    <i>
      <x v="10"/>
    </i>
    <i>
      <x v="11"/>
    </i>
    <i>
      <x v="12"/>
    </i>
    <i>
      <x v="15"/>
    </i>
    <i>
      <x v="16"/>
    </i>
    <i>
      <x v="17"/>
    </i>
    <i>
      <x v="18"/>
    </i>
    <i>
      <x v="19"/>
    </i>
    <i>
      <x v="20"/>
    </i>
    <i t="grand">
      <x/>
    </i>
  </colItems>
  <dataFields count="1">
    <dataField name="Somme de spent" fld="4"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J403"/>
  <sheetViews>
    <sheetView workbookViewId="0">
      <selection activeCell="K313" sqref="K313"/>
    </sheetView>
  </sheetViews>
  <sheetFormatPr baseColWidth="10" defaultRowHeight="12.75" x14ac:dyDescent="0.2"/>
  <cols>
    <col min="1" max="1" width="11.85546875" style="3" bestFit="1" customWidth="1"/>
    <col min="2" max="2" width="51.7109375" style="3" customWidth="1"/>
    <col min="3" max="3" width="13.85546875" style="3" customWidth="1"/>
    <col min="4" max="4" width="9.85546875" style="3" customWidth="1"/>
    <col min="5" max="5" width="9.85546875" style="34" customWidth="1"/>
    <col min="6" max="6" width="10" style="35" customWidth="1"/>
    <col min="7" max="7" width="10" style="3" customWidth="1"/>
    <col min="8" max="8" width="9.5703125" style="3" bestFit="1" customWidth="1"/>
    <col min="9" max="9" width="10.7109375" style="36" customWidth="1"/>
    <col min="10" max="16384" width="11.42578125" style="3"/>
  </cols>
  <sheetData>
    <row r="1" spans="1:9" s="20" customFormat="1" x14ac:dyDescent="0.2">
      <c r="A1" s="16" t="s">
        <v>0</v>
      </c>
      <c r="B1" s="62" t="s">
        <v>1</v>
      </c>
      <c r="C1" s="62" t="s">
        <v>2</v>
      </c>
      <c r="D1" s="62" t="s">
        <v>3</v>
      </c>
      <c r="E1" s="63" t="s">
        <v>4</v>
      </c>
      <c r="F1" s="64" t="s">
        <v>5</v>
      </c>
      <c r="G1" s="17" t="s">
        <v>6</v>
      </c>
      <c r="H1" s="17" t="s">
        <v>7</v>
      </c>
      <c r="I1" s="53" t="s">
        <v>8</v>
      </c>
    </row>
    <row r="2" spans="1:9" ht="15" x14ac:dyDescent="0.25">
      <c r="A2" s="80">
        <v>43222</v>
      </c>
      <c r="B2" s="52" t="s">
        <v>660</v>
      </c>
      <c r="C2" s="81" t="s">
        <v>12</v>
      </c>
      <c r="D2" s="81" t="s">
        <v>19</v>
      </c>
      <c r="E2" s="82">
        <v>7800</v>
      </c>
      <c r="F2" s="83" t="s">
        <v>20</v>
      </c>
      <c r="G2" s="84" t="s">
        <v>485</v>
      </c>
      <c r="H2" s="85" t="s">
        <v>672</v>
      </c>
      <c r="I2" s="69" t="s">
        <v>8</v>
      </c>
    </row>
    <row r="3" spans="1:9" ht="15" hidden="1" x14ac:dyDescent="0.25">
      <c r="A3" s="6">
        <v>43222</v>
      </c>
      <c r="B3" s="76" t="s">
        <v>1423</v>
      </c>
      <c r="C3" s="13" t="s">
        <v>12</v>
      </c>
      <c r="D3" s="13" t="s">
        <v>792</v>
      </c>
      <c r="E3" s="57">
        <v>2000</v>
      </c>
      <c r="F3" s="19" t="s">
        <v>552</v>
      </c>
      <c r="G3" s="61" t="s">
        <v>485</v>
      </c>
      <c r="H3" s="4" t="s">
        <v>673</v>
      </c>
      <c r="I3" s="19" t="s">
        <v>8</v>
      </c>
    </row>
    <row r="4" spans="1:9" ht="15" hidden="1" x14ac:dyDescent="0.25">
      <c r="A4" s="6">
        <v>43222</v>
      </c>
      <c r="B4" s="65" t="s">
        <v>1424</v>
      </c>
      <c r="C4" s="25" t="s">
        <v>12</v>
      </c>
      <c r="D4" s="7" t="s">
        <v>792</v>
      </c>
      <c r="E4" s="8">
        <v>2000</v>
      </c>
      <c r="F4" s="4" t="s">
        <v>552</v>
      </c>
      <c r="G4" s="26" t="s">
        <v>485</v>
      </c>
      <c r="H4" s="4" t="s">
        <v>673</v>
      </c>
      <c r="I4" s="19" t="s">
        <v>8</v>
      </c>
    </row>
    <row r="5" spans="1:9" ht="15" hidden="1" x14ac:dyDescent="0.25">
      <c r="A5" s="6">
        <v>43222</v>
      </c>
      <c r="B5" s="2" t="s">
        <v>1425</v>
      </c>
      <c r="C5" s="25" t="s">
        <v>12</v>
      </c>
      <c r="D5" s="7" t="s">
        <v>792</v>
      </c>
      <c r="E5" s="8">
        <v>1600</v>
      </c>
      <c r="F5" s="4" t="s">
        <v>552</v>
      </c>
      <c r="G5" s="26" t="s">
        <v>485</v>
      </c>
      <c r="H5" s="4" t="s">
        <v>673</v>
      </c>
      <c r="I5" s="19" t="s">
        <v>8</v>
      </c>
    </row>
    <row r="6" spans="1:9" hidden="1" x14ac:dyDescent="0.2">
      <c r="A6" s="6">
        <v>43222</v>
      </c>
      <c r="B6" s="7" t="s">
        <v>1426</v>
      </c>
      <c r="C6" s="25" t="s">
        <v>793</v>
      </c>
      <c r="D6" s="7" t="s">
        <v>792</v>
      </c>
      <c r="E6" s="8">
        <v>20000</v>
      </c>
      <c r="F6" s="4" t="s">
        <v>552</v>
      </c>
      <c r="G6" s="26" t="s">
        <v>485</v>
      </c>
      <c r="H6" s="4" t="s">
        <v>673</v>
      </c>
      <c r="I6" s="19" t="s">
        <v>8</v>
      </c>
    </row>
    <row r="7" spans="1:9" hidden="1" x14ac:dyDescent="0.2">
      <c r="A7" s="6">
        <v>43222</v>
      </c>
      <c r="B7" s="7" t="s">
        <v>1427</v>
      </c>
      <c r="C7" s="25" t="s">
        <v>793</v>
      </c>
      <c r="D7" s="7" t="s">
        <v>792</v>
      </c>
      <c r="E7" s="8">
        <v>9000</v>
      </c>
      <c r="F7" s="4" t="s">
        <v>552</v>
      </c>
      <c r="G7" s="26" t="s">
        <v>485</v>
      </c>
      <c r="H7" s="4" t="s">
        <v>673</v>
      </c>
      <c r="I7" s="19" t="s">
        <v>8</v>
      </c>
    </row>
    <row r="8" spans="1:9" hidden="1" x14ac:dyDescent="0.2">
      <c r="A8" s="6">
        <v>43222</v>
      </c>
      <c r="B8" s="7" t="s">
        <v>1428</v>
      </c>
      <c r="C8" s="21" t="s">
        <v>12</v>
      </c>
      <c r="D8" s="9" t="s">
        <v>792</v>
      </c>
      <c r="E8" s="8">
        <v>2200</v>
      </c>
      <c r="F8" s="22" t="s">
        <v>552</v>
      </c>
      <c r="G8" s="23" t="s">
        <v>485</v>
      </c>
      <c r="H8" s="4" t="s">
        <v>673</v>
      </c>
      <c r="I8" s="24" t="s">
        <v>8</v>
      </c>
    </row>
    <row r="9" spans="1:9" hidden="1" x14ac:dyDescent="0.2">
      <c r="A9" s="6">
        <v>43222</v>
      </c>
      <c r="B9" s="7" t="s">
        <v>1429</v>
      </c>
      <c r="C9" s="9" t="s">
        <v>12</v>
      </c>
      <c r="D9" s="9" t="s">
        <v>792</v>
      </c>
      <c r="E9" s="8">
        <v>2400</v>
      </c>
      <c r="F9" s="22" t="s">
        <v>552</v>
      </c>
      <c r="G9" s="23" t="s">
        <v>485</v>
      </c>
      <c r="H9" s="4" t="s">
        <v>673</v>
      </c>
      <c r="I9" s="24" t="s">
        <v>8</v>
      </c>
    </row>
    <row r="10" spans="1:9" hidden="1" x14ac:dyDescent="0.2">
      <c r="A10" s="6">
        <v>43222</v>
      </c>
      <c r="B10" s="7" t="s">
        <v>1430</v>
      </c>
      <c r="C10" s="21" t="s">
        <v>12</v>
      </c>
      <c r="D10" s="9" t="s">
        <v>792</v>
      </c>
      <c r="E10" s="8">
        <v>2000</v>
      </c>
      <c r="F10" s="22" t="s">
        <v>552</v>
      </c>
      <c r="G10" s="23" t="s">
        <v>485</v>
      </c>
      <c r="H10" s="4" t="s">
        <v>673</v>
      </c>
      <c r="I10" s="24" t="s">
        <v>8</v>
      </c>
    </row>
    <row r="11" spans="1:9" hidden="1" x14ac:dyDescent="0.2">
      <c r="A11" s="6">
        <v>43222</v>
      </c>
      <c r="B11" s="7" t="s">
        <v>1431</v>
      </c>
      <c r="C11" s="21" t="s">
        <v>12</v>
      </c>
      <c r="D11" s="9" t="s">
        <v>792</v>
      </c>
      <c r="E11" s="8">
        <v>1900</v>
      </c>
      <c r="F11" s="22" t="s">
        <v>552</v>
      </c>
      <c r="G11" s="23" t="s">
        <v>485</v>
      </c>
      <c r="H11" s="4" t="s">
        <v>673</v>
      </c>
      <c r="I11" s="24" t="s">
        <v>8</v>
      </c>
    </row>
    <row r="12" spans="1:9" hidden="1" x14ac:dyDescent="0.2">
      <c r="A12" s="6">
        <v>43222</v>
      </c>
      <c r="B12" s="7" t="s">
        <v>1432</v>
      </c>
      <c r="C12" s="21" t="s">
        <v>794</v>
      </c>
      <c r="D12" s="9" t="s">
        <v>792</v>
      </c>
      <c r="E12" s="8">
        <v>1000</v>
      </c>
      <c r="F12" s="22" t="s">
        <v>552</v>
      </c>
      <c r="G12" s="23" t="s">
        <v>485</v>
      </c>
      <c r="H12" s="4" t="s">
        <v>673</v>
      </c>
      <c r="I12" s="24" t="s">
        <v>8</v>
      </c>
    </row>
    <row r="13" spans="1:9" hidden="1" x14ac:dyDescent="0.2">
      <c r="A13" s="6">
        <v>43222</v>
      </c>
      <c r="B13" s="7" t="s">
        <v>1433</v>
      </c>
      <c r="C13" s="21" t="s">
        <v>794</v>
      </c>
      <c r="D13" s="9" t="s">
        <v>792</v>
      </c>
      <c r="E13" s="8">
        <v>2500</v>
      </c>
      <c r="F13" s="22" t="s">
        <v>552</v>
      </c>
      <c r="G13" s="23" t="s">
        <v>485</v>
      </c>
      <c r="H13" s="4" t="s">
        <v>673</v>
      </c>
      <c r="I13" s="24" t="s">
        <v>8</v>
      </c>
    </row>
    <row r="14" spans="1:9" hidden="1" x14ac:dyDescent="0.2">
      <c r="A14" s="6">
        <v>43222</v>
      </c>
      <c r="B14" s="7" t="s">
        <v>1434</v>
      </c>
      <c r="C14" s="21" t="s">
        <v>794</v>
      </c>
      <c r="D14" s="9" t="s">
        <v>792</v>
      </c>
      <c r="E14" s="8">
        <v>1000</v>
      </c>
      <c r="F14" s="22" t="s">
        <v>552</v>
      </c>
      <c r="G14" s="23" t="s">
        <v>485</v>
      </c>
      <c r="H14" s="4" t="s">
        <v>673</v>
      </c>
      <c r="I14" s="24" t="s">
        <v>8</v>
      </c>
    </row>
    <row r="15" spans="1:9" hidden="1" x14ac:dyDescent="0.2">
      <c r="A15" s="6">
        <v>43222</v>
      </c>
      <c r="B15" s="7" t="s">
        <v>1407</v>
      </c>
      <c r="C15" s="21" t="s">
        <v>12</v>
      </c>
      <c r="D15" s="9" t="s">
        <v>792</v>
      </c>
      <c r="E15" s="8">
        <v>1800</v>
      </c>
      <c r="F15" s="22" t="s">
        <v>25</v>
      </c>
      <c r="G15" s="23" t="s">
        <v>485</v>
      </c>
      <c r="H15" s="4" t="s">
        <v>674</v>
      </c>
      <c r="I15" s="24" t="s">
        <v>8</v>
      </c>
    </row>
    <row r="16" spans="1:9" hidden="1" x14ac:dyDescent="0.2">
      <c r="A16" s="6">
        <v>43222</v>
      </c>
      <c r="B16" s="7" t="s">
        <v>1408</v>
      </c>
      <c r="C16" s="21" t="s">
        <v>12</v>
      </c>
      <c r="D16" s="9" t="s">
        <v>792</v>
      </c>
      <c r="E16" s="8">
        <v>2000</v>
      </c>
      <c r="F16" s="22" t="s">
        <v>25</v>
      </c>
      <c r="G16" s="23" t="s">
        <v>485</v>
      </c>
      <c r="H16" s="4" t="s">
        <v>674</v>
      </c>
      <c r="I16" s="24" t="s">
        <v>8</v>
      </c>
    </row>
    <row r="17" spans="1:9" hidden="1" x14ac:dyDescent="0.2">
      <c r="A17" s="6">
        <v>43222</v>
      </c>
      <c r="B17" s="7" t="s">
        <v>1409</v>
      </c>
      <c r="C17" s="21" t="s">
        <v>793</v>
      </c>
      <c r="D17" s="9" t="s">
        <v>792</v>
      </c>
      <c r="E17" s="8">
        <v>3000</v>
      </c>
      <c r="F17" s="22" t="s">
        <v>25</v>
      </c>
      <c r="G17" s="23" t="s">
        <v>485</v>
      </c>
      <c r="H17" s="4" t="s">
        <v>674</v>
      </c>
      <c r="I17" s="24" t="s">
        <v>8</v>
      </c>
    </row>
    <row r="18" spans="1:9" hidden="1" x14ac:dyDescent="0.2">
      <c r="A18" s="6">
        <v>43222</v>
      </c>
      <c r="B18" s="7" t="s">
        <v>1410</v>
      </c>
      <c r="C18" s="21" t="s">
        <v>793</v>
      </c>
      <c r="D18" s="7" t="s">
        <v>792</v>
      </c>
      <c r="E18" s="8">
        <v>9000</v>
      </c>
      <c r="F18" s="22" t="s">
        <v>25</v>
      </c>
      <c r="G18" s="23" t="s">
        <v>485</v>
      </c>
      <c r="H18" s="4" t="s">
        <v>674</v>
      </c>
      <c r="I18" s="24" t="s">
        <v>8</v>
      </c>
    </row>
    <row r="19" spans="1:9" hidden="1" x14ac:dyDescent="0.2">
      <c r="A19" s="6">
        <v>43222</v>
      </c>
      <c r="B19" s="7" t="s">
        <v>1411</v>
      </c>
      <c r="C19" s="21" t="s">
        <v>794</v>
      </c>
      <c r="D19" s="9" t="s">
        <v>792</v>
      </c>
      <c r="E19" s="8">
        <v>1500</v>
      </c>
      <c r="F19" s="22" t="s">
        <v>25</v>
      </c>
      <c r="G19" s="23" t="s">
        <v>485</v>
      </c>
      <c r="H19" s="4" t="s">
        <v>674</v>
      </c>
      <c r="I19" s="24" t="s">
        <v>8</v>
      </c>
    </row>
    <row r="20" spans="1:9" hidden="1" x14ac:dyDescent="0.2">
      <c r="A20" s="6">
        <v>43222</v>
      </c>
      <c r="B20" s="7" t="s">
        <v>1412</v>
      </c>
      <c r="C20" s="21" t="s">
        <v>12</v>
      </c>
      <c r="D20" s="7" t="s">
        <v>792</v>
      </c>
      <c r="E20" s="8">
        <v>2300</v>
      </c>
      <c r="F20" s="22" t="s">
        <v>25</v>
      </c>
      <c r="G20" s="23" t="s">
        <v>485</v>
      </c>
      <c r="H20" s="4" t="s">
        <v>674</v>
      </c>
      <c r="I20" s="24" t="s">
        <v>8</v>
      </c>
    </row>
    <row r="21" spans="1:9" hidden="1" x14ac:dyDescent="0.2">
      <c r="A21" s="6">
        <v>43222</v>
      </c>
      <c r="B21" s="7" t="s">
        <v>1413</v>
      </c>
      <c r="C21" s="21" t="s">
        <v>793</v>
      </c>
      <c r="D21" s="9" t="s">
        <v>792</v>
      </c>
      <c r="E21" s="8">
        <v>3000</v>
      </c>
      <c r="F21" s="22" t="s">
        <v>25</v>
      </c>
      <c r="G21" s="23" t="s">
        <v>485</v>
      </c>
      <c r="H21" s="4" t="s">
        <v>674</v>
      </c>
      <c r="I21" s="24" t="s">
        <v>8</v>
      </c>
    </row>
    <row r="22" spans="1:9" hidden="1" x14ac:dyDescent="0.2">
      <c r="A22" s="6">
        <v>43222</v>
      </c>
      <c r="B22" s="7" t="s">
        <v>1414</v>
      </c>
      <c r="C22" s="21" t="s">
        <v>793</v>
      </c>
      <c r="D22" s="9" t="s">
        <v>792</v>
      </c>
      <c r="E22" s="8">
        <v>9000</v>
      </c>
      <c r="F22" s="22" t="s">
        <v>25</v>
      </c>
      <c r="G22" s="23" t="s">
        <v>485</v>
      </c>
      <c r="H22" s="4" t="s">
        <v>674</v>
      </c>
      <c r="I22" s="24" t="s">
        <v>8</v>
      </c>
    </row>
    <row r="23" spans="1:9" hidden="1" x14ac:dyDescent="0.2">
      <c r="A23" s="6">
        <v>43222</v>
      </c>
      <c r="B23" s="7" t="s">
        <v>1415</v>
      </c>
      <c r="C23" s="21" t="s">
        <v>794</v>
      </c>
      <c r="D23" s="9" t="s">
        <v>792</v>
      </c>
      <c r="E23" s="8">
        <v>4500</v>
      </c>
      <c r="F23" s="22" t="s">
        <v>25</v>
      </c>
      <c r="G23" s="23" t="s">
        <v>485</v>
      </c>
      <c r="H23" s="4" t="s">
        <v>674</v>
      </c>
      <c r="I23" s="19" t="s">
        <v>8</v>
      </c>
    </row>
    <row r="24" spans="1:9" hidden="1" x14ac:dyDescent="0.2">
      <c r="A24" s="6">
        <v>43222</v>
      </c>
      <c r="B24" s="7" t="s">
        <v>1416</v>
      </c>
      <c r="C24" s="21" t="s">
        <v>12</v>
      </c>
      <c r="D24" s="9" t="s">
        <v>792</v>
      </c>
      <c r="E24" s="8">
        <v>1000</v>
      </c>
      <c r="F24" s="22" t="s">
        <v>25</v>
      </c>
      <c r="G24" s="23" t="s">
        <v>485</v>
      </c>
      <c r="H24" s="4" t="s">
        <v>674</v>
      </c>
      <c r="I24" s="24" t="s">
        <v>8</v>
      </c>
    </row>
    <row r="25" spans="1:9" s="1" customFormat="1" hidden="1" x14ac:dyDescent="0.2">
      <c r="A25" s="6">
        <v>43222</v>
      </c>
      <c r="B25" s="7" t="s">
        <v>1417</v>
      </c>
      <c r="C25" s="21" t="s">
        <v>12</v>
      </c>
      <c r="D25" s="9" t="s">
        <v>792</v>
      </c>
      <c r="E25" s="8">
        <v>1000</v>
      </c>
      <c r="F25" s="22" t="s">
        <v>25</v>
      </c>
      <c r="G25" s="23" t="s">
        <v>485</v>
      </c>
      <c r="H25" s="4" t="s">
        <v>674</v>
      </c>
      <c r="I25" s="24" t="s">
        <v>8</v>
      </c>
    </row>
    <row r="26" spans="1:9" s="1" customFormat="1" hidden="1" x14ac:dyDescent="0.2">
      <c r="A26" s="6">
        <v>43222</v>
      </c>
      <c r="B26" s="7" t="s">
        <v>1418</v>
      </c>
      <c r="C26" s="21" t="s">
        <v>793</v>
      </c>
      <c r="D26" s="9" t="s">
        <v>792</v>
      </c>
      <c r="E26" s="8">
        <v>3000</v>
      </c>
      <c r="F26" s="22" t="s">
        <v>25</v>
      </c>
      <c r="G26" s="23" t="s">
        <v>485</v>
      </c>
      <c r="H26" s="4" t="s">
        <v>674</v>
      </c>
      <c r="I26" s="24" t="s">
        <v>8</v>
      </c>
    </row>
    <row r="27" spans="1:9" s="1" customFormat="1" hidden="1" x14ac:dyDescent="0.2">
      <c r="A27" s="6">
        <v>43222</v>
      </c>
      <c r="B27" s="7" t="s">
        <v>1339</v>
      </c>
      <c r="C27" s="21" t="s">
        <v>12</v>
      </c>
      <c r="D27" s="9" t="s">
        <v>792</v>
      </c>
      <c r="E27" s="8">
        <v>2000</v>
      </c>
      <c r="F27" s="22" t="s">
        <v>550</v>
      </c>
      <c r="G27" s="23" t="s">
        <v>485</v>
      </c>
      <c r="H27" s="4" t="s">
        <v>675</v>
      </c>
      <c r="I27" s="24" t="s">
        <v>8</v>
      </c>
    </row>
    <row r="28" spans="1:9" s="1" customFormat="1" hidden="1" x14ac:dyDescent="0.2">
      <c r="A28" s="6">
        <v>43222</v>
      </c>
      <c r="B28" s="7" t="s">
        <v>1340</v>
      </c>
      <c r="C28" s="21" t="s">
        <v>12</v>
      </c>
      <c r="D28" s="9" t="s">
        <v>792</v>
      </c>
      <c r="E28" s="8">
        <v>1200</v>
      </c>
      <c r="F28" s="22" t="s">
        <v>550</v>
      </c>
      <c r="G28" s="23" t="s">
        <v>485</v>
      </c>
      <c r="H28" s="4" t="s">
        <v>675</v>
      </c>
      <c r="I28" s="24" t="s">
        <v>8</v>
      </c>
    </row>
    <row r="29" spans="1:9" hidden="1" x14ac:dyDescent="0.2">
      <c r="A29" s="6">
        <v>43222</v>
      </c>
      <c r="B29" s="7" t="s">
        <v>1341</v>
      </c>
      <c r="C29" s="21" t="s">
        <v>12</v>
      </c>
      <c r="D29" s="9" t="s">
        <v>792</v>
      </c>
      <c r="E29" s="8">
        <v>10000</v>
      </c>
      <c r="F29" s="22" t="s">
        <v>550</v>
      </c>
      <c r="G29" s="23" t="s">
        <v>485</v>
      </c>
      <c r="H29" s="4" t="s">
        <v>675</v>
      </c>
      <c r="I29" s="24" t="s">
        <v>8</v>
      </c>
    </row>
    <row r="30" spans="1:9" ht="15" hidden="1" x14ac:dyDescent="0.25">
      <c r="A30" s="6">
        <v>43222</v>
      </c>
      <c r="B30" s="52" t="s">
        <v>1342</v>
      </c>
      <c r="C30" s="21" t="s">
        <v>12</v>
      </c>
      <c r="D30" s="9" t="s">
        <v>792</v>
      </c>
      <c r="E30" s="8">
        <v>2400</v>
      </c>
      <c r="F30" s="22" t="s">
        <v>550</v>
      </c>
      <c r="G30" s="23" t="s">
        <v>485</v>
      </c>
      <c r="H30" s="4" t="s">
        <v>675</v>
      </c>
      <c r="I30" s="19" t="s">
        <v>8</v>
      </c>
    </row>
    <row r="31" spans="1:9" hidden="1" x14ac:dyDescent="0.2">
      <c r="A31" s="6">
        <v>43222</v>
      </c>
      <c r="B31" s="7" t="s">
        <v>1343</v>
      </c>
      <c r="C31" s="21" t="s">
        <v>794</v>
      </c>
      <c r="D31" s="9" t="s">
        <v>792</v>
      </c>
      <c r="E31" s="8">
        <v>3000</v>
      </c>
      <c r="F31" s="22" t="s">
        <v>550</v>
      </c>
      <c r="G31" s="23" t="s">
        <v>485</v>
      </c>
      <c r="H31" s="4" t="s">
        <v>675</v>
      </c>
      <c r="I31" s="19" t="s">
        <v>8</v>
      </c>
    </row>
    <row r="32" spans="1:9" hidden="1" x14ac:dyDescent="0.2">
      <c r="A32" s="6">
        <v>43222</v>
      </c>
      <c r="B32" s="7" t="s">
        <v>1344</v>
      </c>
      <c r="C32" s="21" t="s">
        <v>793</v>
      </c>
      <c r="D32" s="9" t="s">
        <v>792</v>
      </c>
      <c r="E32" s="8">
        <v>3000</v>
      </c>
      <c r="F32" s="22" t="s">
        <v>550</v>
      </c>
      <c r="G32" s="23" t="s">
        <v>485</v>
      </c>
      <c r="H32" s="4" t="s">
        <v>675</v>
      </c>
      <c r="I32" s="19" t="s">
        <v>8</v>
      </c>
    </row>
    <row r="33" spans="1:10" hidden="1" x14ac:dyDescent="0.2">
      <c r="A33" s="6">
        <v>43222</v>
      </c>
      <c r="B33" s="7" t="s">
        <v>1341</v>
      </c>
      <c r="C33" s="21" t="s">
        <v>793</v>
      </c>
      <c r="D33" s="9" t="s">
        <v>792</v>
      </c>
      <c r="E33" s="8">
        <v>10000</v>
      </c>
      <c r="F33" s="4" t="s">
        <v>550</v>
      </c>
      <c r="G33" s="23" t="s">
        <v>485</v>
      </c>
      <c r="H33" s="4" t="s">
        <v>675</v>
      </c>
      <c r="I33" s="19" t="s">
        <v>8</v>
      </c>
    </row>
    <row r="34" spans="1:10" hidden="1" x14ac:dyDescent="0.2">
      <c r="A34" s="6">
        <v>43222</v>
      </c>
      <c r="B34" s="7" t="s">
        <v>1443</v>
      </c>
      <c r="C34" s="21" t="s">
        <v>794</v>
      </c>
      <c r="D34" s="9" t="s">
        <v>792</v>
      </c>
      <c r="E34" s="8">
        <v>3000</v>
      </c>
      <c r="F34" s="22" t="s">
        <v>550</v>
      </c>
      <c r="G34" s="23" t="s">
        <v>485</v>
      </c>
      <c r="H34" s="4" t="s">
        <v>675</v>
      </c>
      <c r="I34" s="19" t="s">
        <v>8</v>
      </c>
    </row>
    <row r="35" spans="1:10" hidden="1" x14ac:dyDescent="0.2">
      <c r="A35" s="6">
        <v>43222</v>
      </c>
      <c r="B35" s="7" t="s">
        <v>1342</v>
      </c>
      <c r="C35" s="21" t="s">
        <v>793</v>
      </c>
      <c r="D35" s="9" t="s">
        <v>792</v>
      </c>
      <c r="E35" s="8">
        <v>1800</v>
      </c>
      <c r="F35" s="22" t="s">
        <v>550</v>
      </c>
      <c r="G35" s="23" t="s">
        <v>485</v>
      </c>
      <c r="H35" s="4" t="s">
        <v>675</v>
      </c>
      <c r="I35" s="19" t="s">
        <v>8</v>
      </c>
    </row>
    <row r="36" spans="1:10" hidden="1" x14ac:dyDescent="0.2">
      <c r="A36" s="6">
        <v>43222</v>
      </c>
      <c r="B36" s="7" t="s">
        <v>1344</v>
      </c>
      <c r="C36" s="21" t="s">
        <v>793</v>
      </c>
      <c r="D36" s="9" t="s">
        <v>792</v>
      </c>
      <c r="E36" s="8">
        <v>1000</v>
      </c>
      <c r="F36" s="22" t="s">
        <v>550</v>
      </c>
      <c r="G36" s="23" t="s">
        <v>485</v>
      </c>
      <c r="H36" s="4" t="s">
        <v>675</v>
      </c>
      <c r="I36" s="19" t="s">
        <v>8</v>
      </c>
    </row>
    <row r="37" spans="1:10" hidden="1" x14ac:dyDescent="0.2">
      <c r="A37" s="6">
        <v>43222</v>
      </c>
      <c r="B37" s="7" t="s">
        <v>1345</v>
      </c>
      <c r="C37" s="21" t="s">
        <v>12</v>
      </c>
      <c r="D37" s="9" t="s">
        <v>792</v>
      </c>
      <c r="E37" s="8">
        <v>1600</v>
      </c>
      <c r="F37" s="22" t="s">
        <v>550</v>
      </c>
      <c r="G37" s="23" t="s">
        <v>485</v>
      </c>
      <c r="H37" s="4" t="s">
        <v>675</v>
      </c>
      <c r="I37" s="19" t="s">
        <v>8</v>
      </c>
    </row>
    <row r="38" spans="1:10" hidden="1" x14ac:dyDescent="0.2">
      <c r="A38" s="6">
        <v>43222</v>
      </c>
      <c r="B38" s="7" t="s">
        <v>1341</v>
      </c>
      <c r="C38" s="21" t="s">
        <v>12</v>
      </c>
      <c r="D38" s="9" t="s">
        <v>792</v>
      </c>
      <c r="E38" s="8">
        <v>3000</v>
      </c>
      <c r="F38" s="22" t="s">
        <v>550</v>
      </c>
      <c r="G38" s="23" t="s">
        <v>485</v>
      </c>
      <c r="H38" s="4" t="s">
        <v>675</v>
      </c>
      <c r="I38" s="19" t="s">
        <v>8</v>
      </c>
    </row>
    <row r="39" spans="1:10" hidden="1" x14ac:dyDescent="0.2">
      <c r="A39" s="6">
        <v>43222</v>
      </c>
      <c r="B39" s="7" t="s">
        <v>1346</v>
      </c>
      <c r="C39" s="21" t="s">
        <v>12</v>
      </c>
      <c r="D39" s="9" t="s">
        <v>792</v>
      </c>
      <c r="E39" s="8">
        <v>2000</v>
      </c>
      <c r="F39" s="22" t="s">
        <v>550</v>
      </c>
      <c r="G39" s="23" t="s">
        <v>485</v>
      </c>
      <c r="H39" s="4" t="s">
        <v>675</v>
      </c>
      <c r="I39" s="19" t="s">
        <v>8</v>
      </c>
    </row>
    <row r="40" spans="1:10" hidden="1" x14ac:dyDescent="0.2">
      <c r="A40" s="6">
        <v>43222</v>
      </c>
      <c r="B40" s="7" t="s">
        <v>1343</v>
      </c>
      <c r="C40" s="21" t="s">
        <v>794</v>
      </c>
      <c r="D40" s="5" t="s">
        <v>792</v>
      </c>
      <c r="E40" s="8">
        <v>1200</v>
      </c>
      <c r="F40" s="28" t="s">
        <v>550</v>
      </c>
      <c r="G40" s="23" t="s">
        <v>485</v>
      </c>
      <c r="H40" s="4" t="s">
        <v>675</v>
      </c>
      <c r="I40" s="19" t="s">
        <v>8</v>
      </c>
      <c r="J40" s="31"/>
    </row>
    <row r="41" spans="1:10" s="1" customFormat="1" hidden="1" x14ac:dyDescent="0.2">
      <c r="A41" s="6">
        <v>43222</v>
      </c>
      <c r="B41" s="7" t="s">
        <v>1441</v>
      </c>
      <c r="C41" s="21" t="s">
        <v>22</v>
      </c>
      <c r="D41" s="5" t="s">
        <v>10</v>
      </c>
      <c r="E41" s="8">
        <v>240000</v>
      </c>
      <c r="F41" s="28" t="s">
        <v>31</v>
      </c>
      <c r="G41" s="23" t="s">
        <v>485</v>
      </c>
      <c r="H41" s="4" t="s">
        <v>676</v>
      </c>
      <c r="I41" s="19" t="s">
        <v>8</v>
      </c>
    </row>
    <row r="42" spans="1:10" s="1" customFormat="1" hidden="1" x14ac:dyDescent="0.2">
      <c r="A42" s="6">
        <v>43222</v>
      </c>
      <c r="B42" s="7" t="s">
        <v>835</v>
      </c>
      <c r="C42" s="21" t="s">
        <v>12</v>
      </c>
      <c r="D42" s="5" t="s">
        <v>15</v>
      </c>
      <c r="E42" s="27">
        <v>9000</v>
      </c>
      <c r="F42" s="30" t="s">
        <v>16</v>
      </c>
      <c r="G42" s="23" t="s">
        <v>485</v>
      </c>
      <c r="H42" s="4" t="s">
        <v>677</v>
      </c>
      <c r="I42" s="19" t="s">
        <v>8</v>
      </c>
    </row>
    <row r="43" spans="1:10" s="1" customFormat="1" hidden="1" x14ac:dyDescent="0.2">
      <c r="A43" s="6">
        <v>43222</v>
      </c>
      <c r="B43" s="7" t="s">
        <v>834</v>
      </c>
      <c r="C43" s="21" t="s">
        <v>12</v>
      </c>
      <c r="D43" s="5" t="s">
        <v>15</v>
      </c>
      <c r="E43" s="27">
        <v>4200</v>
      </c>
      <c r="F43" s="30" t="s">
        <v>17</v>
      </c>
      <c r="G43" s="23" t="s">
        <v>485</v>
      </c>
      <c r="H43" s="4" t="s">
        <v>678</v>
      </c>
      <c r="I43" s="19" t="s">
        <v>8</v>
      </c>
    </row>
    <row r="44" spans="1:10" s="1" customFormat="1" hidden="1" x14ac:dyDescent="0.2">
      <c r="A44" s="6">
        <v>43222</v>
      </c>
      <c r="B44" s="7" t="s">
        <v>836</v>
      </c>
      <c r="C44" s="21" t="s">
        <v>12</v>
      </c>
      <c r="D44" s="5" t="s">
        <v>15</v>
      </c>
      <c r="E44" s="27">
        <v>3000</v>
      </c>
      <c r="F44" s="30" t="s">
        <v>16</v>
      </c>
      <c r="G44" s="23" t="s">
        <v>485</v>
      </c>
      <c r="H44" s="4" t="s">
        <v>679</v>
      </c>
      <c r="I44" s="24" t="s">
        <v>8</v>
      </c>
    </row>
    <row r="45" spans="1:10" s="1" customFormat="1" hidden="1" x14ac:dyDescent="0.2">
      <c r="A45" s="6">
        <v>43222</v>
      </c>
      <c r="B45" s="7" t="s">
        <v>837</v>
      </c>
      <c r="C45" s="21" t="s">
        <v>12</v>
      </c>
      <c r="D45" s="5" t="s">
        <v>15</v>
      </c>
      <c r="E45" s="27">
        <f>4000-1500</f>
        <v>2500</v>
      </c>
      <c r="F45" s="30" t="s">
        <v>16</v>
      </c>
      <c r="G45" s="23" t="s">
        <v>485</v>
      </c>
      <c r="H45" s="4" t="s">
        <v>679</v>
      </c>
      <c r="I45" s="24" t="s">
        <v>8</v>
      </c>
    </row>
    <row r="46" spans="1:10" s="31" customFormat="1" hidden="1" x14ac:dyDescent="0.2">
      <c r="A46" s="6">
        <v>43222</v>
      </c>
      <c r="B46" s="7" t="s">
        <v>838</v>
      </c>
      <c r="C46" s="21" t="s">
        <v>12</v>
      </c>
      <c r="D46" s="5" t="s">
        <v>10</v>
      </c>
      <c r="E46" s="27">
        <v>5000</v>
      </c>
      <c r="F46" s="30" t="s">
        <v>34</v>
      </c>
      <c r="G46" s="23" t="s">
        <v>485</v>
      </c>
      <c r="H46" s="4" t="s">
        <v>680</v>
      </c>
      <c r="I46" s="30" t="s">
        <v>8</v>
      </c>
    </row>
    <row r="47" spans="1:10" s="31" customFormat="1" ht="15" x14ac:dyDescent="0.25">
      <c r="A47" s="80">
        <v>43222</v>
      </c>
      <c r="B47" s="52" t="s">
        <v>839</v>
      </c>
      <c r="C47" s="86" t="s">
        <v>12</v>
      </c>
      <c r="D47" s="87" t="s">
        <v>19</v>
      </c>
      <c r="E47" s="88">
        <v>4000</v>
      </c>
      <c r="F47" s="89" t="s">
        <v>20</v>
      </c>
      <c r="G47" s="90" t="s">
        <v>485</v>
      </c>
      <c r="H47" s="85" t="s">
        <v>681</v>
      </c>
      <c r="I47" s="89" t="s">
        <v>8</v>
      </c>
    </row>
    <row r="48" spans="1:10" s="31" customFormat="1" hidden="1" x14ac:dyDescent="0.2">
      <c r="A48" s="6">
        <v>43224</v>
      </c>
      <c r="B48" s="7" t="s">
        <v>926</v>
      </c>
      <c r="C48" s="21" t="s">
        <v>840</v>
      </c>
      <c r="D48" s="5" t="s">
        <v>10</v>
      </c>
      <c r="E48" s="27">
        <v>5500</v>
      </c>
      <c r="F48" s="30" t="s">
        <v>24</v>
      </c>
      <c r="G48" s="23" t="s">
        <v>485</v>
      </c>
      <c r="H48" s="4" t="s">
        <v>682</v>
      </c>
      <c r="I48" s="30" t="s">
        <v>8</v>
      </c>
    </row>
    <row r="49" spans="1:9" s="31" customFormat="1" hidden="1" x14ac:dyDescent="0.2">
      <c r="A49" s="6">
        <v>43224</v>
      </c>
      <c r="B49" s="7" t="s">
        <v>925</v>
      </c>
      <c r="C49" s="21" t="s">
        <v>12</v>
      </c>
      <c r="D49" s="5" t="s">
        <v>10</v>
      </c>
      <c r="E49" s="27">
        <v>500</v>
      </c>
      <c r="F49" s="30" t="s">
        <v>24</v>
      </c>
      <c r="G49" s="23" t="s">
        <v>485</v>
      </c>
      <c r="H49" s="4" t="s">
        <v>682</v>
      </c>
      <c r="I49" s="30"/>
    </row>
    <row r="50" spans="1:9" s="31" customFormat="1" hidden="1" x14ac:dyDescent="0.2">
      <c r="A50" s="6">
        <v>43227</v>
      </c>
      <c r="B50" s="7" t="s">
        <v>841</v>
      </c>
      <c r="C50" s="21" t="s">
        <v>12</v>
      </c>
      <c r="D50" s="5" t="s">
        <v>15</v>
      </c>
      <c r="E50" s="27">
        <v>5000</v>
      </c>
      <c r="F50" s="30" t="s">
        <v>17</v>
      </c>
      <c r="G50" s="23" t="s">
        <v>485</v>
      </c>
      <c r="H50" s="4" t="s">
        <v>683</v>
      </c>
      <c r="I50" s="30" t="s">
        <v>8</v>
      </c>
    </row>
    <row r="51" spans="1:9" s="31" customFormat="1" hidden="1" x14ac:dyDescent="0.2">
      <c r="A51" s="6">
        <v>43227</v>
      </c>
      <c r="B51" s="7" t="s">
        <v>661</v>
      </c>
      <c r="C51" s="21" t="s">
        <v>12</v>
      </c>
      <c r="D51" s="5" t="s">
        <v>10</v>
      </c>
      <c r="E51" s="27">
        <v>5000</v>
      </c>
      <c r="F51" s="30" t="s">
        <v>34</v>
      </c>
      <c r="G51" s="23" t="s">
        <v>485</v>
      </c>
      <c r="H51" s="4" t="s">
        <v>684</v>
      </c>
      <c r="I51" s="30" t="s">
        <v>8</v>
      </c>
    </row>
    <row r="52" spans="1:9" s="31" customFormat="1" hidden="1" x14ac:dyDescent="0.2">
      <c r="A52" s="6">
        <v>43227</v>
      </c>
      <c r="B52" s="7" t="s">
        <v>842</v>
      </c>
      <c r="C52" s="21" t="s">
        <v>14</v>
      </c>
      <c r="D52" s="5" t="s">
        <v>23</v>
      </c>
      <c r="E52" s="27">
        <v>10000</v>
      </c>
      <c r="F52" s="22" t="s">
        <v>34</v>
      </c>
      <c r="G52" s="23" t="s">
        <v>485</v>
      </c>
      <c r="H52" s="4" t="s">
        <v>685</v>
      </c>
      <c r="I52" s="30" t="s">
        <v>8</v>
      </c>
    </row>
    <row r="53" spans="1:9" s="31" customFormat="1" hidden="1" x14ac:dyDescent="0.2">
      <c r="A53" s="6">
        <v>43227</v>
      </c>
      <c r="B53" s="7" t="s">
        <v>843</v>
      </c>
      <c r="C53" s="21" t="s">
        <v>14</v>
      </c>
      <c r="D53" s="5" t="s">
        <v>19</v>
      </c>
      <c r="E53" s="8">
        <v>4000</v>
      </c>
      <c r="F53" s="22" t="s">
        <v>34</v>
      </c>
      <c r="G53" s="23" t="s">
        <v>485</v>
      </c>
      <c r="H53" s="4" t="s">
        <v>685</v>
      </c>
      <c r="I53" s="30" t="s">
        <v>8</v>
      </c>
    </row>
    <row r="54" spans="1:9" s="31" customFormat="1" hidden="1" x14ac:dyDescent="0.2">
      <c r="A54" s="6">
        <v>43227</v>
      </c>
      <c r="B54" s="7" t="s">
        <v>844</v>
      </c>
      <c r="C54" s="21" t="s">
        <v>14</v>
      </c>
      <c r="D54" s="9" t="s">
        <v>15</v>
      </c>
      <c r="E54" s="8">
        <v>3000</v>
      </c>
      <c r="F54" s="22" t="s">
        <v>34</v>
      </c>
      <c r="G54" s="23" t="s">
        <v>485</v>
      </c>
      <c r="H54" s="4" t="s">
        <v>685</v>
      </c>
      <c r="I54" s="30" t="s">
        <v>8</v>
      </c>
    </row>
    <row r="55" spans="1:9" s="31" customFormat="1" hidden="1" x14ac:dyDescent="0.2">
      <c r="A55" s="6">
        <v>43227</v>
      </c>
      <c r="B55" s="7" t="s">
        <v>845</v>
      </c>
      <c r="C55" s="21" t="s">
        <v>14</v>
      </c>
      <c r="D55" s="9" t="s">
        <v>15</v>
      </c>
      <c r="E55" s="8">
        <v>4000</v>
      </c>
      <c r="F55" s="22" t="s">
        <v>34</v>
      </c>
      <c r="G55" s="23" t="s">
        <v>485</v>
      </c>
      <c r="H55" s="4" t="s">
        <v>685</v>
      </c>
      <c r="I55" s="30" t="s">
        <v>8</v>
      </c>
    </row>
    <row r="56" spans="1:9" s="31" customFormat="1" hidden="1" x14ac:dyDescent="0.2">
      <c r="A56" s="6">
        <v>43227</v>
      </c>
      <c r="B56" s="7" t="s">
        <v>846</v>
      </c>
      <c r="C56" s="21" t="s">
        <v>14</v>
      </c>
      <c r="D56" s="9" t="s">
        <v>10</v>
      </c>
      <c r="E56" s="8">
        <v>4000</v>
      </c>
      <c r="F56" s="22" t="s">
        <v>34</v>
      </c>
      <c r="G56" s="23" t="s">
        <v>485</v>
      </c>
      <c r="H56" s="4" t="s">
        <v>685</v>
      </c>
      <c r="I56" s="30" t="s">
        <v>8</v>
      </c>
    </row>
    <row r="57" spans="1:9" s="31" customFormat="1" hidden="1" x14ac:dyDescent="0.2">
      <c r="A57" s="6">
        <v>43227</v>
      </c>
      <c r="B57" s="7" t="s">
        <v>847</v>
      </c>
      <c r="C57" s="21" t="s">
        <v>14</v>
      </c>
      <c r="D57" s="9" t="s">
        <v>792</v>
      </c>
      <c r="E57" s="8">
        <v>4000</v>
      </c>
      <c r="F57" s="22" t="s">
        <v>34</v>
      </c>
      <c r="G57" s="23" t="s">
        <v>485</v>
      </c>
      <c r="H57" s="4" t="s">
        <v>685</v>
      </c>
      <c r="I57" s="30" t="s">
        <v>8</v>
      </c>
    </row>
    <row r="58" spans="1:9" s="31" customFormat="1" hidden="1" x14ac:dyDescent="0.2">
      <c r="A58" s="6">
        <v>43227</v>
      </c>
      <c r="B58" s="7" t="s">
        <v>848</v>
      </c>
      <c r="C58" s="21" t="s">
        <v>14</v>
      </c>
      <c r="D58" s="9" t="s">
        <v>792</v>
      </c>
      <c r="E58" s="8">
        <v>4000</v>
      </c>
      <c r="F58" s="22" t="s">
        <v>34</v>
      </c>
      <c r="G58" s="23" t="s">
        <v>485</v>
      </c>
      <c r="H58" s="4" t="s">
        <v>685</v>
      </c>
      <c r="I58" s="30" t="s">
        <v>8</v>
      </c>
    </row>
    <row r="59" spans="1:9" s="31" customFormat="1" hidden="1" x14ac:dyDescent="0.2">
      <c r="A59" s="6">
        <v>43227</v>
      </c>
      <c r="B59" s="7" t="s">
        <v>849</v>
      </c>
      <c r="C59" s="21" t="s">
        <v>14</v>
      </c>
      <c r="D59" s="9" t="s">
        <v>792</v>
      </c>
      <c r="E59" s="8">
        <v>4000</v>
      </c>
      <c r="F59" s="19" t="s">
        <v>34</v>
      </c>
      <c r="G59" s="23" t="s">
        <v>485</v>
      </c>
      <c r="H59" s="4" t="s">
        <v>685</v>
      </c>
      <c r="I59" s="30" t="s">
        <v>8</v>
      </c>
    </row>
    <row r="60" spans="1:9" ht="15" x14ac:dyDescent="0.25">
      <c r="A60" s="80">
        <v>43227</v>
      </c>
      <c r="B60" s="52" t="s">
        <v>850</v>
      </c>
      <c r="C60" s="86" t="s">
        <v>12</v>
      </c>
      <c r="D60" s="76" t="s">
        <v>19</v>
      </c>
      <c r="E60" s="10">
        <v>10400</v>
      </c>
      <c r="F60" s="69" t="s">
        <v>20</v>
      </c>
      <c r="G60" s="90" t="s">
        <v>485</v>
      </c>
      <c r="H60" s="85" t="s">
        <v>686</v>
      </c>
      <c r="I60" s="69" t="s">
        <v>8</v>
      </c>
    </row>
    <row r="61" spans="1:9" hidden="1" x14ac:dyDescent="0.2">
      <c r="A61" s="6">
        <v>43227</v>
      </c>
      <c r="B61" s="7" t="s">
        <v>851</v>
      </c>
      <c r="C61" s="21" t="s">
        <v>12</v>
      </c>
      <c r="D61" s="9" t="s">
        <v>15</v>
      </c>
      <c r="E61" s="8">
        <v>5600</v>
      </c>
      <c r="F61" s="22" t="s">
        <v>17</v>
      </c>
      <c r="G61" s="23" t="s">
        <v>485</v>
      </c>
      <c r="H61" s="4" t="s">
        <v>687</v>
      </c>
      <c r="I61" s="19" t="s">
        <v>8</v>
      </c>
    </row>
    <row r="62" spans="1:9" hidden="1" x14ac:dyDescent="0.2">
      <c r="A62" s="6">
        <v>43227</v>
      </c>
      <c r="B62" s="7" t="s">
        <v>852</v>
      </c>
      <c r="C62" s="21" t="s">
        <v>12</v>
      </c>
      <c r="D62" s="5" t="s">
        <v>15</v>
      </c>
      <c r="E62" s="8">
        <v>9000</v>
      </c>
      <c r="F62" s="28" t="s">
        <v>16</v>
      </c>
      <c r="G62" s="23" t="s">
        <v>485</v>
      </c>
      <c r="H62" s="4" t="s">
        <v>688</v>
      </c>
      <c r="I62" s="19" t="s">
        <v>8</v>
      </c>
    </row>
    <row r="63" spans="1:9" s="1" customFormat="1" hidden="1" x14ac:dyDescent="0.2">
      <c r="A63" s="6">
        <v>43227</v>
      </c>
      <c r="B63" s="7" t="s">
        <v>662</v>
      </c>
      <c r="C63" s="21" t="s">
        <v>12</v>
      </c>
      <c r="D63" s="5" t="s">
        <v>10</v>
      </c>
      <c r="E63" s="8">
        <v>10000</v>
      </c>
      <c r="F63" s="28" t="s">
        <v>34</v>
      </c>
      <c r="G63" s="23" t="s">
        <v>485</v>
      </c>
      <c r="H63" s="4" t="s">
        <v>689</v>
      </c>
      <c r="I63" s="19" t="s">
        <v>8</v>
      </c>
    </row>
    <row r="64" spans="1:9" s="1" customFormat="1" hidden="1" x14ac:dyDescent="0.2">
      <c r="A64" s="6">
        <v>43227</v>
      </c>
      <c r="B64" s="7" t="s">
        <v>853</v>
      </c>
      <c r="C64" s="21" t="s">
        <v>12</v>
      </c>
      <c r="D64" s="5" t="s">
        <v>792</v>
      </c>
      <c r="E64" s="8">
        <v>4000</v>
      </c>
      <c r="F64" s="28" t="s">
        <v>25</v>
      </c>
      <c r="G64" s="23" t="s">
        <v>485</v>
      </c>
      <c r="H64" s="4" t="s">
        <v>690</v>
      </c>
      <c r="I64" s="19" t="s">
        <v>8</v>
      </c>
    </row>
    <row r="65" spans="1:9" hidden="1" x14ac:dyDescent="0.2">
      <c r="A65" s="6">
        <v>43227</v>
      </c>
      <c r="B65" s="7" t="s">
        <v>1419</v>
      </c>
      <c r="C65" s="21" t="s">
        <v>794</v>
      </c>
      <c r="D65" s="5" t="s">
        <v>792</v>
      </c>
      <c r="E65" s="8">
        <v>1500</v>
      </c>
      <c r="F65" s="28" t="s">
        <v>25</v>
      </c>
      <c r="G65" s="23" t="s">
        <v>485</v>
      </c>
      <c r="H65" s="4" t="s">
        <v>691</v>
      </c>
      <c r="I65" s="19" t="s">
        <v>8</v>
      </c>
    </row>
    <row r="66" spans="1:9" hidden="1" x14ac:dyDescent="0.2">
      <c r="A66" s="6">
        <v>43227</v>
      </c>
      <c r="B66" s="7" t="s">
        <v>1420</v>
      </c>
      <c r="C66" s="21" t="s">
        <v>12</v>
      </c>
      <c r="D66" s="5" t="s">
        <v>792</v>
      </c>
      <c r="E66" s="8">
        <v>2900</v>
      </c>
      <c r="F66" s="30" t="s">
        <v>25</v>
      </c>
      <c r="G66" s="23" t="s">
        <v>485</v>
      </c>
      <c r="H66" s="4" t="s">
        <v>691</v>
      </c>
      <c r="I66" s="19" t="s">
        <v>8</v>
      </c>
    </row>
    <row r="67" spans="1:9" s="1" customFormat="1" ht="15" hidden="1" x14ac:dyDescent="0.25">
      <c r="A67" s="6">
        <v>43228</v>
      </c>
      <c r="B67" s="65" t="s">
        <v>1435</v>
      </c>
      <c r="C67" s="21" t="s">
        <v>12</v>
      </c>
      <c r="D67" s="5" t="s">
        <v>792</v>
      </c>
      <c r="E67" s="78">
        <v>2500</v>
      </c>
      <c r="F67" s="30" t="s">
        <v>552</v>
      </c>
      <c r="G67" s="23" t="s">
        <v>485</v>
      </c>
      <c r="H67" s="4" t="s">
        <v>692</v>
      </c>
      <c r="I67" s="19" t="s">
        <v>8</v>
      </c>
    </row>
    <row r="68" spans="1:9" s="31" customFormat="1" ht="15" hidden="1" x14ac:dyDescent="0.25">
      <c r="A68" s="6">
        <v>43228</v>
      </c>
      <c r="B68" s="65" t="s">
        <v>1436</v>
      </c>
      <c r="C68" s="21" t="s">
        <v>12</v>
      </c>
      <c r="D68" s="5" t="s">
        <v>792</v>
      </c>
      <c r="E68" s="78">
        <v>3000</v>
      </c>
      <c r="F68" s="30" t="s">
        <v>552</v>
      </c>
      <c r="G68" s="23" t="s">
        <v>485</v>
      </c>
      <c r="H68" s="4" t="s">
        <v>692</v>
      </c>
      <c r="I68" s="30" t="s">
        <v>8</v>
      </c>
    </row>
    <row r="69" spans="1:9" s="31" customFormat="1" ht="15" hidden="1" x14ac:dyDescent="0.25">
      <c r="A69" s="6">
        <v>43228</v>
      </c>
      <c r="B69" s="65" t="s">
        <v>1437</v>
      </c>
      <c r="C69" s="21" t="s">
        <v>12</v>
      </c>
      <c r="D69" s="5" t="s">
        <v>792</v>
      </c>
      <c r="E69" s="78">
        <v>1000</v>
      </c>
      <c r="F69" s="30" t="s">
        <v>552</v>
      </c>
      <c r="G69" s="23" t="s">
        <v>485</v>
      </c>
      <c r="H69" s="4" t="s">
        <v>692</v>
      </c>
      <c r="I69" s="30" t="s">
        <v>8</v>
      </c>
    </row>
    <row r="70" spans="1:9" s="31" customFormat="1" ht="15" hidden="1" x14ac:dyDescent="0.25">
      <c r="A70" s="6">
        <v>43228</v>
      </c>
      <c r="B70" s="65" t="s">
        <v>1438</v>
      </c>
      <c r="C70" s="21" t="s">
        <v>12</v>
      </c>
      <c r="D70" s="5" t="s">
        <v>792</v>
      </c>
      <c r="E70" s="78">
        <v>1500</v>
      </c>
      <c r="F70" s="30" t="s">
        <v>552</v>
      </c>
      <c r="G70" s="23" t="s">
        <v>485</v>
      </c>
      <c r="H70" s="4" t="s">
        <v>692</v>
      </c>
      <c r="I70" s="30" t="s">
        <v>8</v>
      </c>
    </row>
    <row r="71" spans="1:9" s="31" customFormat="1" ht="15" hidden="1" x14ac:dyDescent="0.25">
      <c r="A71" s="6">
        <v>43228</v>
      </c>
      <c r="B71" s="65" t="s">
        <v>1439</v>
      </c>
      <c r="C71" s="21" t="s">
        <v>794</v>
      </c>
      <c r="D71" s="5" t="s">
        <v>792</v>
      </c>
      <c r="E71" s="78">
        <v>1500</v>
      </c>
      <c r="F71" s="30" t="s">
        <v>552</v>
      </c>
      <c r="G71" s="23" t="s">
        <v>485</v>
      </c>
      <c r="H71" s="4" t="s">
        <v>692</v>
      </c>
      <c r="I71" s="30" t="s">
        <v>8</v>
      </c>
    </row>
    <row r="72" spans="1:9" s="31" customFormat="1" ht="15" hidden="1" x14ac:dyDescent="0.25">
      <c r="A72" s="6">
        <v>43228</v>
      </c>
      <c r="B72" s="65" t="s">
        <v>1440</v>
      </c>
      <c r="C72" s="21" t="s">
        <v>794</v>
      </c>
      <c r="D72" s="5" t="s">
        <v>792</v>
      </c>
      <c r="E72" s="78">
        <v>1500</v>
      </c>
      <c r="F72" s="30" t="s">
        <v>552</v>
      </c>
      <c r="G72" s="23" t="s">
        <v>485</v>
      </c>
      <c r="H72" s="4" t="s">
        <v>692</v>
      </c>
      <c r="I72" s="30" t="s">
        <v>8</v>
      </c>
    </row>
    <row r="73" spans="1:9" s="31" customFormat="1" hidden="1" x14ac:dyDescent="0.2">
      <c r="A73" s="6">
        <v>43228</v>
      </c>
      <c r="B73" s="7" t="s">
        <v>862</v>
      </c>
      <c r="C73" s="21" t="s">
        <v>12</v>
      </c>
      <c r="D73" s="5" t="s">
        <v>792</v>
      </c>
      <c r="E73" s="8">
        <v>3900</v>
      </c>
      <c r="F73" s="28" t="s">
        <v>552</v>
      </c>
      <c r="G73" s="23" t="s">
        <v>485</v>
      </c>
      <c r="H73" s="4" t="s">
        <v>693</v>
      </c>
      <c r="I73" s="30" t="s">
        <v>8</v>
      </c>
    </row>
    <row r="74" spans="1:9" s="31" customFormat="1" hidden="1" x14ac:dyDescent="0.2">
      <c r="A74" s="6">
        <v>43228</v>
      </c>
      <c r="B74" s="7" t="s">
        <v>1347</v>
      </c>
      <c r="C74" s="21" t="s">
        <v>12</v>
      </c>
      <c r="D74" s="5" t="s">
        <v>792</v>
      </c>
      <c r="E74" s="8">
        <v>3500</v>
      </c>
      <c r="F74" s="28" t="s">
        <v>550</v>
      </c>
      <c r="G74" s="23" t="s">
        <v>485</v>
      </c>
      <c r="H74" s="4" t="s">
        <v>694</v>
      </c>
      <c r="I74" s="30" t="s">
        <v>8</v>
      </c>
    </row>
    <row r="75" spans="1:9" s="31" customFormat="1" hidden="1" x14ac:dyDescent="0.2">
      <c r="A75" s="6">
        <v>43228</v>
      </c>
      <c r="B75" s="7" t="s">
        <v>1348</v>
      </c>
      <c r="C75" s="21" t="s">
        <v>12</v>
      </c>
      <c r="D75" s="5" t="s">
        <v>792</v>
      </c>
      <c r="E75" s="8">
        <v>1000</v>
      </c>
      <c r="F75" s="28" t="s">
        <v>550</v>
      </c>
      <c r="G75" s="23" t="s">
        <v>485</v>
      </c>
      <c r="H75" s="4" t="s">
        <v>694</v>
      </c>
      <c r="I75" s="30" t="s">
        <v>8</v>
      </c>
    </row>
    <row r="76" spans="1:9" s="31" customFormat="1" hidden="1" x14ac:dyDescent="0.2">
      <c r="A76" s="6">
        <v>43228</v>
      </c>
      <c r="B76" s="7" t="s">
        <v>1349</v>
      </c>
      <c r="C76" s="21" t="s">
        <v>12</v>
      </c>
      <c r="D76" s="5" t="s">
        <v>792</v>
      </c>
      <c r="E76" s="8">
        <v>1000</v>
      </c>
      <c r="F76" s="28" t="s">
        <v>550</v>
      </c>
      <c r="G76" s="23" t="s">
        <v>485</v>
      </c>
      <c r="H76" s="4" t="s">
        <v>694</v>
      </c>
      <c r="I76" s="30" t="s">
        <v>8</v>
      </c>
    </row>
    <row r="77" spans="1:9" s="31" customFormat="1" hidden="1" x14ac:dyDescent="0.2">
      <c r="A77" s="6">
        <v>43228</v>
      </c>
      <c r="B77" s="7" t="s">
        <v>1350</v>
      </c>
      <c r="C77" s="21" t="s">
        <v>12</v>
      </c>
      <c r="D77" s="5" t="s">
        <v>792</v>
      </c>
      <c r="E77" s="8">
        <v>2000</v>
      </c>
      <c r="F77" s="28" t="s">
        <v>550</v>
      </c>
      <c r="G77" s="23" t="s">
        <v>485</v>
      </c>
      <c r="H77" s="4" t="s">
        <v>694</v>
      </c>
      <c r="I77" s="30" t="s">
        <v>8</v>
      </c>
    </row>
    <row r="78" spans="1:9" s="31" customFormat="1" hidden="1" x14ac:dyDescent="0.2">
      <c r="A78" s="6">
        <v>43228</v>
      </c>
      <c r="B78" s="7" t="s">
        <v>1351</v>
      </c>
      <c r="C78" s="21" t="s">
        <v>12</v>
      </c>
      <c r="D78" s="5" t="s">
        <v>792</v>
      </c>
      <c r="E78" s="8">
        <v>1000</v>
      </c>
      <c r="F78" s="28" t="s">
        <v>550</v>
      </c>
      <c r="G78" s="23" t="s">
        <v>485</v>
      </c>
      <c r="H78" s="4" t="s">
        <v>694</v>
      </c>
      <c r="I78" s="30" t="s">
        <v>8</v>
      </c>
    </row>
    <row r="79" spans="1:9" s="31" customFormat="1" hidden="1" x14ac:dyDescent="0.2">
      <c r="A79" s="6">
        <v>43228</v>
      </c>
      <c r="B79" s="7" t="s">
        <v>1352</v>
      </c>
      <c r="C79" s="21" t="s">
        <v>12</v>
      </c>
      <c r="D79" s="5" t="s">
        <v>792</v>
      </c>
      <c r="E79" s="8">
        <v>1500</v>
      </c>
      <c r="F79" s="28" t="s">
        <v>550</v>
      </c>
      <c r="G79" s="23" t="s">
        <v>485</v>
      </c>
      <c r="H79" s="4" t="s">
        <v>694</v>
      </c>
      <c r="I79" s="30" t="s">
        <v>8</v>
      </c>
    </row>
    <row r="80" spans="1:9" s="31" customFormat="1" hidden="1" x14ac:dyDescent="0.2">
      <c r="A80" s="6">
        <v>43228</v>
      </c>
      <c r="B80" s="7" t="s">
        <v>1353</v>
      </c>
      <c r="C80" s="21" t="s">
        <v>794</v>
      </c>
      <c r="D80" s="5" t="s">
        <v>792</v>
      </c>
      <c r="E80" s="8">
        <v>1500</v>
      </c>
      <c r="F80" s="28" t="s">
        <v>550</v>
      </c>
      <c r="G80" s="23" t="s">
        <v>485</v>
      </c>
      <c r="H80" s="4" t="s">
        <v>694</v>
      </c>
      <c r="I80" s="30" t="s">
        <v>8</v>
      </c>
    </row>
    <row r="81" spans="1:9" s="31" customFormat="1" hidden="1" x14ac:dyDescent="0.2">
      <c r="A81" s="6">
        <v>43228</v>
      </c>
      <c r="B81" s="7" t="s">
        <v>1354</v>
      </c>
      <c r="C81" s="21" t="s">
        <v>794</v>
      </c>
      <c r="D81" s="5" t="s">
        <v>792</v>
      </c>
      <c r="E81" s="8">
        <v>1500</v>
      </c>
      <c r="F81" s="28" t="s">
        <v>550</v>
      </c>
      <c r="G81" s="23" t="s">
        <v>485</v>
      </c>
      <c r="H81" s="4" t="s">
        <v>694</v>
      </c>
      <c r="I81" s="30" t="s">
        <v>8</v>
      </c>
    </row>
    <row r="82" spans="1:9" s="31" customFormat="1" hidden="1" x14ac:dyDescent="0.2">
      <c r="A82" s="6">
        <v>43228</v>
      </c>
      <c r="B82" s="7" t="s">
        <v>663</v>
      </c>
      <c r="C82" s="21" t="s">
        <v>12</v>
      </c>
      <c r="D82" s="5" t="s">
        <v>792</v>
      </c>
      <c r="E82" s="8">
        <v>3000</v>
      </c>
      <c r="F82" s="28" t="s">
        <v>550</v>
      </c>
      <c r="G82" s="23" t="s">
        <v>485</v>
      </c>
      <c r="H82" s="4" t="s">
        <v>695</v>
      </c>
      <c r="I82" s="30" t="s">
        <v>8</v>
      </c>
    </row>
    <row r="83" spans="1:9" s="31" customFormat="1" ht="12" hidden="1" customHeight="1" x14ac:dyDescent="0.2">
      <c r="A83" s="6">
        <v>43228</v>
      </c>
      <c r="B83" s="7" t="s">
        <v>1421</v>
      </c>
      <c r="C83" s="21" t="s">
        <v>12</v>
      </c>
      <c r="D83" s="5" t="s">
        <v>792</v>
      </c>
      <c r="E83" s="8">
        <v>4500</v>
      </c>
      <c r="F83" s="28" t="s">
        <v>25</v>
      </c>
      <c r="G83" s="23" t="s">
        <v>485</v>
      </c>
      <c r="H83" s="4" t="s">
        <v>696</v>
      </c>
      <c r="I83" s="30" t="s">
        <v>8</v>
      </c>
    </row>
    <row r="84" spans="1:9" s="31" customFormat="1" hidden="1" x14ac:dyDescent="0.2">
      <c r="A84" s="6">
        <v>43228</v>
      </c>
      <c r="B84" s="7" t="s">
        <v>1422</v>
      </c>
      <c r="C84" s="21" t="s">
        <v>794</v>
      </c>
      <c r="D84" s="5" t="s">
        <v>792</v>
      </c>
      <c r="E84" s="8">
        <v>3000</v>
      </c>
      <c r="F84" s="28" t="s">
        <v>25</v>
      </c>
      <c r="G84" s="23" t="s">
        <v>485</v>
      </c>
      <c r="H84" s="4" t="s">
        <v>696</v>
      </c>
      <c r="I84" s="30" t="s">
        <v>8</v>
      </c>
    </row>
    <row r="85" spans="1:9" s="31" customFormat="1" hidden="1" x14ac:dyDescent="0.2">
      <c r="A85" s="6">
        <v>43228</v>
      </c>
      <c r="B85" s="7" t="s">
        <v>870</v>
      </c>
      <c r="C85" s="56" t="s">
        <v>12</v>
      </c>
      <c r="D85" s="37" t="s">
        <v>15</v>
      </c>
      <c r="E85" s="8">
        <v>5000</v>
      </c>
      <c r="F85" s="28" t="s">
        <v>16</v>
      </c>
      <c r="G85" s="23" t="s">
        <v>485</v>
      </c>
      <c r="H85" s="4" t="s">
        <v>697</v>
      </c>
      <c r="I85" s="30" t="s">
        <v>8</v>
      </c>
    </row>
    <row r="86" spans="1:9" s="31" customFormat="1" hidden="1" x14ac:dyDescent="0.2">
      <c r="A86" s="6">
        <v>43228</v>
      </c>
      <c r="B86" s="7" t="s">
        <v>873</v>
      </c>
      <c r="C86" s="21" t="s">
        <v>12</v>
      </c>
      <c r="D86" s="5" t="s">
        <v>15</v>
      </c>
      <c r="E86" s="8">
        <v>5000</v>
      </c>
      <c r="F86" s="28" t="s">
        <v>17</v>
      </c>
      <c r="G86" s="23" t="s">
        <v>485</v>
      </c>
      <c r="H86" s="4" t="s">
        <v>698</v>
      </c>
      <c r="I86" s="30" t="s">
        <v>8</v>
      </c>
    </row>
    <row r="87" spans="1:9" s="31" customFormat="1" ht="30" hidden="1" x14ac:dyDescent="0.2">
      <c r="A87" s="6">
        <v>43228</v>
      </c>
      <c r="B87" s="67" t="s">
        <v>876</v>
      </c>
      <c r="C87" s="21" t="s">
        <v>12</v>
      </c>
      <c r="D87" s="68" t="s">
        <v>23</v>
      </c>
      <c r="E87" s="70">
        <v>7000</v>
      </c>
      <c r="F87" s="28" t="s">
        <v>24</v>
      </c>
      <c r="G87" s="23" t="s">
        <v>485</v>
      </c>
      <c r="H87" s="4" t="s">
        <v>699</v>
      </c>
      <c r="I87" s="30" t="s">
        <v>8</v>
      </c>
    </row>
    <row r="88" spans="1:9" s="31" customFormat="1" ht="15" hidden="1" x14ac:dyDescent="0.2">
      <c r="A88" s="6">
        <v>43228</v>
      </c>
      <c r="B88" s="71" t="s">
        <v>877</v>
      </c>
      <c r="C88" s="21" t="s">
        <v>12</v>
      </c>
      <c r="D88" s="68" t="s">
        <v>23</v>
      </c>
      <c r="E88" s="70">
        <v>4000</v>
      </c>
      <c r="F88" s="28" t="s">
        <v>24</v>
      </c>
      <c r="G88" s="23" t="s">
        <v>485</v>
      </c>
      <c r="H88" s="4" t="s">
        <v>699</v>
      </c>
      <c r="I88" s="30" t="s">
        <v>8</v>
      </c>
    </row>
    <row r="89" spans="1:9" s="31" customFormat="1" ht="15" hidden="1" x14ac:dyDescent="0.2">
      <c r="A89" s="6">
        <v>43228</v>
      </c>
      <c r="B89" s="68" t="s">
        <v>878</v>
      </c>
      <c r="C89" s="21" t="s">
        <v>416</v>
      </c>
      <c r="D89" s="68" t="s">
        <v>23</v>
      </c>
      <c r="E89" s="68">
        <v>1500</v>
      </c>
      <c r="F89" s="28" t="s">
        <v>24</v>
      </c>
      <c r="G89" s="23" t="s">
        <v>485</v>
      </c>
      <c r="H89" s="4" t="s">
        <v>699</v>
      </c>
      <c r="I89" s="30" t="s">
        <v>8</v>
      </c>
    </row>
    <row r="90" spans="1:9" s="31" customFormat="1" ht="15" hidden="1" x14ac:dyDescent="0.2">
      <c r="A90" s="6">
        <v>43228</v>
      </c>
      <c r="B90" s="68" t="s">
        <v>879</v>
      </c>
      <c r="C90" s="21" t="s">
        <v>12</v>
      </c>
      <c r="D90" s="68" t="s">
        <v>23</v>
      </c>
      <c r="E90" s="68">
        <v>4000</v>
      </c>
      <c r="F90" s="28" t="s">
        <v>24</v>
      </c>
      <c r="G90" s="23" t="s">
        <v>485</v>
      </c>
      <c r="H90" s="4" t="s">
        <v>699</v>
      </c>
      <c r="I90" s="30" t="s">
        <v>8</v>
      </c>
    </row>
    <row r="91" spans="1:9" s="31" customFormat="1" ht="15" hidden="1" x14ac:dyDescent="0.2">
      <c r="A91" s="6">
        <v>43228</v>
      </c>
      <c r="B91" s="69" t="s">
        <v>880</v>
      </c>
      <c r="C91" s="21" t="s">
        <v>12</v>
      </c>
      <c r="D91" s="68" t="s">
        <v>23</v>
      </c>
      <c r="E91" s="70">
        <v>5000</v>
      </c>
      <c r="F91" s="28" t="s">
        <v>24</v>
      </c>
      <c r="G91" s="23" t="s">
        <v>485</v>
      </c>
      <c r="H91" s="4" t="s">
        <v>699</v>
      </c>
      <c r="I91" s="30" t="s">
        <v>8</v>
      </c>
    </row>
    <row r="92" spans="1:9" s="31" customFormat="1" ht="30" hidden="1" x14ac:dyDescent="0.2">
      <c r="A92" s="6">
        <v>43228</v>
      </c>
      <c r="B92" s="72" t="s">
        <v>881</v>
      </c>
      <c r="C92" s="21" t="s">
        <v>12</v>
      </c>
      <c r="D92" s="68" t="s">
        <v>23</v>
      </c>
      <c r="E92" s="70">
        <v>5000</v>
      </c>
      <c r="F92" s="28" t="s">
        <v>24</v>
      </c>
      <c r="G92" s="23" t="s">
        <v>485</v>
      </c>
      <c r="H92" s="4" t="s">
        <v>699</v>
      </c>
      <c r="I92" s="30" t="s">
        <v>8</v>
      </c>
    </row>
    <row r="93" spans="1:9" s="31" customFormat="1" ht="15" hidden="1" x14ac:dyDescent="0.2">
      <c r="A93" s="6">
        <v>43228</v>
      </c>
      <c r="B93" s="73" t="s">
        <v>882</v>
      </c>
      <c r="C93" s="21" t="s">
        <v>12</v>
      </c>
      <c r="D93" s="68" t="s">
        <v>23</v>
      </c>
      <c r="E93" s="70">
        <v>6000</v>
      </c>
      <c r="F93" s="28" t="s">
        <v>24</v>
      </c>
      <c r="G93" s="23" t="s">
        <v>485</v>
      </c>
      <c r="H93" s="4" t="s">
        <v>699</v>
      </c>
      <c r="I93" s="30" t="s">
        <v>8</v>
      </c>
    </row>
    <row r="94" spans="1:9" s="31" customFormat="1" hidden="1" x14ac:dyDescent="0.2">
      <c r="A94" s="6">
        <v>43228</v>
      </c>
      <c r="B94" s="7" t="s">
        <v>883</v>
      </c>
      <c r="C94" s="21" t="s">
        <v>12</v>
      </c>
      <c r="D94" s="5" t="s">
        <v>23</v>
      </c>
      <c r="E94" s="8">
        <f>17000-16000</f>
        <v>1000</v>
      </c>
      <c r="F94" s="28" t="s">
        <v>24</v>
      </c>
      <c r="G94" s="23" t="s">
        <v>485</v>
      </c>
      <c r="H94" s="4" t="s">
        <v>699</v>
      </c>
      <c r="I94" s="30" t="s">
        <v>8</v>
      </c>
    </row>
    <row r="95" spans="1:9" s="31" customFormat="1" ht="15" hidden="1" x14ac:dyDescent="0.2">
      <c r="A95" s="6">
        <v>43228</v>
      </c>
      <c r="B95" s="72" t="s">
        <v>875</v>
      </c>
      <c r="C95" s="21" t="s">
        <v>12</v>
      </c>
      <c r="D95" s="5" t="s">
        <v>23</v>
      </c>
      <c r="E95" s="70">
        <v>6000</v>
      </c>
      <c r="F95" s="28" t="s">
        <v>24</v>
      </c>
      <c r="G95" s="23" t="s">
        <v>485</v>
      </c>
      <c r="H95" s="4" t="s">
        <v>699</v>
      </c>
      <c r="I95" s="30" t="s">
        <v>8</v>
      </c>
    </row>
    <row r="96" spans="1:9" s="31" customFormat="1" ht="30" hidden="1" x14ac:dyDescent="0.2">
      <c r="A96" s="6">
        <v>43228</v>
      </c>
      <c r="B96" s="72" t="s">
        <v>874</v>
      </c>
      <c r="C96" s="21" t="s">
        <v>12</v>
      </c>
      <c r="D96" s="5" t="s">
        <v>23</v>
      </c>
      <c r="E96" s="70">
        <v>6000</v>
      </c>
      <c r="F96" s="28" t="s">
        <v>24</v>
      </c>
      <c r="G96" s="23" t="s">
        <v>485</v>
      </c>
      <c r="H96" s="4" t="s">
        <v>699</v>
      </c>
      <c r="I96" s="30" t="s">
        <v>8</v>
      </c>
    </row>
    <row r="97" spans="1:9" s="31" customFormat="1" hidden="1" x14ac:dyDescent="0.2">
      <c r="A97" s="6">
        <v>43229</v>
      </c>
      <c r="B97" s="7" t="s">
        <v>1355</v>
      </c>
      <c r="C97" s="21" t="s">
        <v>12</v>
      </c>
      <c r="D97" s="5" t="s">
        <v>792</v>
      </c>
      <c r="E97" s="8">
        <v>2500</v>
      </c>
      <c r="F97" s="28" t="s">
        <v>550</v>
      </c>
      <c r="G97" s="23" t="s">
        <v>485</v>
      </c>
      <c r="H97" s="4" t="s">
        <v>700</v>
      </c>
      <c r="I97" s="30" t="s">
        <v>8</v>
      </c>
    </row>
    <row r="98" spans="1:9" s="31" customFormat="1" hidden="1" x14ac:dyDescent="0.2">
      <c r="A98" s="6">
        <v>43229</v>
      </c>
      <c r="B98" s="7" t="s">
        <v>1356</v>
      </c>
      <c r="C98" s="21" t="s">
        <v>12</v>
      </c>
      <c r="D98" s="5" t="s">
        <v>792</v>
      </c>
      <c r="E98" s="8">
        <v>2000</v>
      </c>
      <c r="F98" s="28" t="s">
        <v>550</v>
      </c>
      <c r="G98" s="23" t="s">
        <v>485</v>
      </c>
      <c r="H98" s="4" t="s">
        <v>700</v>
      </c>
      <c r="I98" s="30" t="s">
        <v>8</v>
      </c>
    </row>
    <row r="99" spans="1:9" s="31" customFormat="1" hidden="1" x14ac:dyDescent="0.2">
      <c r="A99" s="6">
        <v>43229</v>
      </c>
      <c r="B99" s="7" t="s">
        <v>1357</v>
      </c>
      <c r="C99" s="21" t="s">
        <v>12</v>
      </c>
      <c r="D99" s="5" t="s">
        <v>792</v>
      </c>
      <c r="E99" s="8">
        <v>3000</v>
      </c>
      <c r="F99" s="28" t="s">
        <v>550</v>
      </c>
      <c r="G99" s="23" t="s">
        <v>485</v>
      </c>
      <c r="H99" s="4" t="s">
        <v>700</v>
      </c>
      <c r="I99" s="30" t="s">
        <v>8</v>
      </c>
    </row>
    <row r="100" spans="1:9" s="31" customFormat="1" hidden="1" x14ac:dyDescent="0.2">
      <c r="A100" s="6">
        <v>43229</v>
      </c>
      <c r="B100" s="7" t="s">
        <v>1358</v>
      </c>
      <c r="C100" s="21" t="s">
        <v>794</v>
      </c>
      <c r="D100" s="5" t="s">
        <v>792</v>
      </c>
      <c r="E100" s="8">
        <v>1700</v>
      </c>
      <c r="F100" s="28" t="s">
        <v>550</v>
      </c>
      <c r="G100" s="23" t="s">
        <v>485</v>
      </c>
      <c r="H100" s="4" t="s">
        <v>700</v>
      </c>
      <c r="I100" s="30" t="s">
        <v>8</v>
      </c>
    </row>
    <row r="101" spans="1:9" s="31" customFormat="1" hidden="1" x14ac:dyDescent="0.2">
      <c r="A101" s="6">
        <v>43229</v>
      </c>
      <c r="B101" s="7" t="s">
        <v>1359</v>
      </c>
      <c r="C101" s="21" t="s">
        <v>12</v>
      </c>
      <c r="D101" s="5" t="s">
        <v>792</v>
      </c>
      <c r="E101" s="8">
        <v>1600</v>
      </c>
      <c r="F101" s="28" t="s">
        <v>550</v>
      </c>
      <c r="G101" s="23" t="s">
        <v>485</v>
      </c>
      <c r="H101" s="4" t="s">
        <v>700</v>
      </c>
      <c r="I101" s="30" t="s">
        <v>8</v>
      </c>
    </row>
    <row r="102" spans="1:9" s="31" customFormat="1" hidden="1" x14ac:dyDescent="0.2">
      <c r="A102" s="6">
        <v>43229</v>
      </c>
      <c r="B102" s="7" t="s">
        <v>886</v>
      </c>
      <c r="C102" s="21" t="s">
        <v>12</v>
      </c>
      <c r="D102" s="9" t="s">
        <v>792</v>
      </c>
      <c r="E102" s="8">
        <v>2000</v>
      </c>
      <c r="F102" s="28" t="s">
        <v>552</v>
      </c>
      <c r="G102" s="23" t="s">
        <v>485</v>
      </c>
      <c r="H102" s="4" t="s">
        <v>701</v>
      </c>
      <c r="I102" s="30" t="s">
        <v>8</v>
      </c>
    </row>
    <row r="103" spans="1:9" s="31" customFormat="1" hidden="1" x14ac:dyDescent="0.2">
      <c r="A103" s="6">
        <v>43229</v>
      </c>
      <c r="B103" s="7" t="s">
        <v>887</v>
      </c>
      <c r="C103" s="21" t="s">
        <v>12</v>
      </c>
      <c r="D103" s="9" t="s">
        <v>792</v>
      </c>
      <c r="E103" s="8">
        <v>2500</v>
      </c>
      <c r="F103" s="28" t="s">
        <v>552</v>
      </c>
      <c r="G103" s="23" t="s">
        <v>485</v>
      </c>
      <c r="H103" s="4" t="s">
        <v>701</v>
      </c>
      <c r="I103" s="30" t="s">
        <v>8</v>
      </c>
    </row>
    <row r="104" spans="1:9" s="31" customFormat="1" hidden="1" x14ac:dyDescent="0.2">
      <c r="A104" s="6">
        <v>43229</v>
      </c>
      <c r="B104" s="7" t="s">
        <v>888</v>
      </c>
      <c r="C104" s="21" t="s">
        <v>12</v>
      </c>
      <c r="D104" s="5" t="s">
        <v>792</v>
      </c>
      <c r="E104" s="8">
        <v>600</v>
      </c>
      <c r="F104" s="33" t="s">
        <v>552</v>
      </c>
      <c r="G104" s="23" t="s">
        <v>485</v>
      </c>
      <c r="H104" s="4" t="s">
        <v>701</v>
      </c>
      <c r="I104" s="30" t="s">
        <v>8</v>
      </c>
    </row>
    <row r="105" spans="1:9" s="31" customFormat="1" hidden="1" x14ac:dyDescent="0.2">
      <c r="A105" s="6">
        <v>43229</v>
      </c>
      <c r="B105" s="7" t="s">
        <v>889</v>
      </c>
      <c r="C105" s="21" t="s">
        <v>12</v>
      </c>
      <c r="D105" s="5" t="s">
        <v>792</v>
      </c>
      <c r="E105" s="8">
        <v>3000</v>
      </c>
      <c r="F105" s="28" t="s">
        <v>552</v>
      </c>
      <c r="G105" s="23" t="s">
        <v>485</v>
      </c>
      <c r="H105" s="4" t="s">
        <v>701</v>
      </c>
      <c r="I105" s="30" t="s">
        <v>8</v>
      </c>
    </row>
    <row r="106" spans="1:9" s="31" customFormat="1" hidden="1" x14ac:dyDescent="0.2">
      <c r="A106" s="6">
        <v>43229</v>
      </c>
      <c r="B106" s="7" t="s">
        <v>890</v>
      </c>
      <c r="C106" s="21" t="s">
        <v>12</v>
      </c>
      <c r="D106" s="5" t="s">
        <v>792</v>
      </c>
      <c r="E106" s="8">
        <v>1500</v>
      </c>
      <c r="F106" s="28" t="s">
        <v>552</v>
      </c>
      <c r="G106" s="23" t="s">
        <v>485</v>
      </c>
      <c r="H106" s="4" t="s">
        <v>701</v>
      </c>
      <c r="I106" s="30" t="s">
        <v>8</v>
      </c>
    </row>
    <row r="107" spans="1:9" s="31" customFormat="1" hidden="1" x14ac:dyDescent="0.2">
      <c r="A107" s="6">
        <v>43229</v>
      </c>
      <c r="B107" s="7" t="s">
        <v>884</v>
      </c>
      <c r="C107" s="21" t="s">
        <v>12</v>
      </c>
      <c r="D107" s="5" t="s">
        <v>792</v>
      </c>
      <c r="E107" s="27">
        <v>3900</v>
      </c>
      <c r="F107" s="28" t="s">
        <v>25</v>
      </c>
      <c r="G107" s="23" t="s">
        <v>485</v>
      </c>
      <c r="H107" s="4" t="s">
        <v>702</v>
      </c>
      <c r="I107" s="30" t="s">
        <v>8</v>
      </c>
    </row>
    <row r="108" spans="1:9" s="31" customFormat="1" hidden="1" x14ac:dyDescent="0.2">
      <c r="A108" s="6">
        <v>43229</v>
      </c>
      <c r="B108" s="7" t="s">
        <v>885</v>
      </c>
      <c r="C108" s="21" t="s">
        <v>794</v>
      </c>
      <c r="D108" s="5" t="s">
        <v>792</v>
      </c>
      <c r="E108" s="8">
        <v>2000</v>
      </c>
      <c r="F108" s="28" t="s">
        <v>25</v>
      </c>
      <c r="G108" s="23" t="s">
        <v>485</v>
      </c>
      <c r="H108" s="4" t="s">
        <v>702</v>
      </c>
      <c r="I108" s="30" t="s">
        <v>8</v>
      </c>
    </row>
    <row r="109" spans="1:9" s="31" customFormat="1" ht="15" x14ac:dyDescent="0.25">
      <c r="A109" s="80">
        <v>43229</v>
      </c>
      <c r="B109" s="52" t="s">
        <v>896</v>
      </c>
      <c r="C109" s="86" t="s">
        <v>12</v>
      </c>
      <c r="D109" s="87" t="s">
        <v>19</v>
      </c>
      <c r="E109" s="88">
        <v>7500</v>
      </c>
      <c r="F109" s="91" t="s">
        <v>20</v>
      </c>
      <c r="G109" s="90" t="s">
        <v>485</v>
      </c>
      <c r="H109" s="85" t="s">
        <v>703</v>
      </c>
      <c r="I109" s="89" t="s">
        <v>8</v>
      </c>
    </row>
    <row r="110" spans="1:9" s="31" customFormat="1" hidden="1" x14ac:dyDescent="0.2">
      <c r="A110" s="6">
        <v>43229</v>
      </c>
      <c r="B110" s="7" t="s">
        <v>897</v>
      </c>
      <c r="C110" s="21" t="s">
        <v>12</v>
      </c>
      <c r="D110" s="5" t="s">
        <v>15</v>
      </c>
      <c r="E110" s="8">
        <v>4000</v>
      </c>
      <c r="F110" s="28" t="s">
        <v>16</v>
      </c>
      <c r="G110" s="23" t="s">
        <v>485</v>
      </c>
      <c r="H110" s="4" t="s">
        <v>704</v>
      </c>
      <c r="I110" s="30" t="s">
        <v>8</v>
      </c>
    </row>
    <row r="111" spans="1:9" s="31" customFormat="1" hidden="1" x14ac:dyDescent="0.2">
      <c r="A111" s="6">
        <v>43229</v>
      </c>
      <c r="B111" s="7" t="s">
        <v>898</v>
      </c>
      <c r="C111" s="21" t="s">
        <v>12</v>
      </c>
      <c r="D111" s="5" t="s">
        <v>15</v>
      </c>
      <c r="E111" s="27">
        <v>2500</v>
      </c>
      <c r="F111" s="28" t="s">
        <v>16</v>
      </c>
      <c r="G111" s="23" t="s">
        <v>485</v>
      </c>
      <c r="H111" s="4" t="s">
        <v>704</v>
      </c>
      <c r="I111" s="30" t="s">
        <v>8</v>
      </c>
    </row>
    <row r="112" spans="1:9" s="31" customFormat="1" hidden="1" x14ac:dyDescent="0.2">
      <c r="A112" s="6">
        <v>43229</v>
      </c>
      <c r="B112" s="7" t="s">
        <v>899</v>
      </c>
      <c r="C112" s="21" t="s">
        <v>12</v>
      </c>
      <c r="D112" s="5" t="s">
        <v>15</v>
      </c>
      <c r="E112" s="27">
        <f>3500-1500</f>
        <v>2000</v>
      </c>
      <c r="F112" s="28" t="s">
        <v>16</v>
      </c>
      <c r="G112" s="23" t="s">
        <v>485</v>
      </c>
      <c r="H112" s="4" t="s">
        <v>704</v>
      </c>
      <c r="I112" s="30" t="s">
        <v>8</v>
      </c>
    </row>
    <row r="113" spans="1:9" s="31" customFormat="1" hidden="1" x14ac:dyDescent="0.2">
      <c r="A113" s="6">
        <v>43231</v>
      </c>
      <c r="B113" s="5" t="s">
        <v>900</v>
      </c>
      <c r="C113" s="21" t="s">
        <v>12</v>
      </c>
      <c r="D113" s="5" t="s">
        <v>792</v>
      </c>
      <c r="E113" s="27">
        <v>2500</v>
      </c>
      <c r="F113" s="28" t="s">
        <v>550</v>
      </c>
      <c r="G113" s="23" t="s">
        <v>485</v>
      </c>
      <c r="H113" s="4" t="s">
        <v>705</v>
      </c>
      <c r="I113" s="30" t="s">
        <v>8</v>
      </c>
    </row>
    <row r="114" spans="1:9" hidden="1" x14ac:dyDescent="0.2">
      <c r="A114" s="6">
        <v>43231</v>
      </c>
      <c r="B114" s="5" t="s">
        <v>901</v>
      </c>
      <c r="C114" s="21" t="s">
        <v>12</v>
      </c>
      <c r="D114" s="5" t="s">
        <v>792</v>
      </c>
      <c r="E114" s="27">
        <v>2000</v>
      </c>
      <c r="F114" s="28" t="s">
        <v>550</v>
      </c>
      <c r="G114" s="23" t="s">
        <v>485</v>
      </c>
      <c r="H114" s="4" t="s">
        <v>705</v>
      </c>
      <c r="I114" s="19" t="s">
        <v>8</v>
      </c>
    </row>
    <row r="115" spans="1:9" s="31" customFormat="1" hidden="1" x14ac:dyDescent="0.2">
      <c r="A115" s="6">
        <v>43231</v>
      </c>
      <c r="B115" s="5" t="s">
        <v>902</v>
      </c>
      <c r="C115" s="21" t="s">
        <v>12</v>
      </c>
      <c r="D115" s="5" t="s">
        <v>792</v>
      </c>
      <c r="E115" s="8">
        <v>1600</v>
      </c>
      <c r="F115" s="28" t="s">
        <v>550</v>
      </c>
      <c r="G115" s="23" t="s">
        <v>485</v>
      </c>
      <c r="H115" s="4" t="s">
        <v>705</v>
      </c>
      <c r="I115" s="30" t="s">
        <v>8</v>
      </c>
    </row>
    <row r="116" spans="1:9" s="31" customFormat="1" hidden="1" x14ac:dyDescent="0.2">
      <c r="A116" s="6">
        <v>43231</v>
      </c>
      <c r="B116" s="5" t="s">
        <v>903</v>
      </c>
      <c r="C116" s="21" t="s">
        <v>12</v>
      </c>
      <c r="D116" s="5" t="s">
        <v>792</v>
      </c>
      <c r="E116" s="8">
        <v>2000</v>
      </c>
      <c r="F116" s="28" t="s">
        <v>550</v>
      </c>
      <c r="G116" s="23" t="s">
        <v>485</v>
      </c>
      <c r="H116" s="4" t="s">
        <v>705</v>
      </c>
      <c r="I116" s="30" t="s">
        <v>8</v>
      </c>
    </row>
    <row r="117" spans="1:9" s="31" customFormat="1" hidden="1" x14ac:dyDescent="0.2">
      <c r="A117" s="6">
        <v>43231</v>
      </c>
      <c r="B117" s="5" t="s">
        <v>904</v>
      </c>
      <c r="C117" s="21" t="s">
        <v>12</v>
      </c>
      <c r="D117" s="5" t="s">
        <v>792</v>
      </c>
      <c r="E117" s="8">
        <v>2000</v>
      </c>
      <c r="F117" s="28" t="s">
        <v>550</v>
      </c>
      <c r="G117" s="23" t="s">
        <v>485</v>
      </c>
      <c r="H117" s="4" t="s">
        <v>705</v>
      </c>
      <c r="I117" s="30" t="s">
        <v>8</v>
      </c>
    </row>
    <row r="118" spans="1:9" s="31" customFormat="1" hidden="1" x14ac:dyDescent="0.2">
      <c r="A118" s="6">
        <v>43231</v>
      </c>
      <c r="B118" s="5" t="s">
        <v>905</v>
      </c>
      <c r="C118" s="21" t="s">
        <v>12</v>
      </c>
      <c r="D118" s="5" t="s">
        <v>792</v>
      </c>
      <c r="E118" s="8">
        <v>1500</v>
      </c>
      <c r="F118" s="28" t="s">
        <v>550</v>
      </c>
      <c r="G118" s="23" t="s">
        <v>485</v>
      </c>
      <c r="H118" s="4" t="s">
        <v>705</v>
      </c>
      <c r="I118" s="30" t="s">
        <v>8</v>
      </c>
    </row>
    <row r="119" spans="1:9" s="31" customFormat="1" hidden="1" x14ac:dyDescent="0.2">
      <c r="A119" s="6">
        <v>43231</v>
      </c>
      <c r="B119" s="74" t="s">
        <v>906</v>
      </c>
      <c r="C119" s="21" t="s">
        <v>12</v>
      </c>
      <c r="D119" s="5" t="s">
        <v>792</v>
      </c>
      <c r="E119" s="8">
        <v>1400</v>
      </c>
      <c r="F119" s="28" t="s">
        <v>550</v>
      </c>
      <c r="G119" s="23" t="s">
        <v>485</v>
      </c>
      <c r="H119" s="4" t="s">
        <v>705</v>
      </c>
      <c r="I119" s="30" t="s">
        <v>8</v>
      </c>
    </row>
    <row r="120" spans="1:9" s="31" customFormat="1" hidden="1" x14ac:dyDescent="0.2">
      <c r="A120" s="6">
        <v>43231</v>
      </c>
      <c r="B120" s="5" t="s">
        <v>907</v>
      </c>
      <c r="C120" s="21" t="s">
        <v>794</v>
      </c>
      <c r="D120" s="5" t="s">
        <v>792</v>
      </c>
      <c r="E120" s="8">
        <v>1800</v>
      </c>
      <c r="F120" s="28" t="s">
        <v>550</v>
      </c>
      <c r="G120" s="23" t="s">
        <v>485</v>
      </c>
      <c r="H120" s="4" t="s">
        <v>705</v>
      </c>
      <c r="I120" s="30" t="s">
        <v>8</v>
      </c>
    </row>
    <row r="121" spans="1:9" s="31" customFormat="1" hidden="1" x14ac:dyDescent="0.2">
      <c r="A121" s="6">
        <v>43231</v>
      </c>
      <c r="B121" s="5" t="s">
        <v>908</v>
      </c>
      <c r="C121" s="21" t="s">
        <v>12</v>
      </c>
      <c r="D121" s="5" t="s">
        <v>792</v>
      </c>
      <c r="E121" s="8">
        <v>4600</v>
      </c>
      <c r="F121" s="28" t="s">
        <v>25</v>
      </c>
      <c r="G121" s="23" t="s">
        <v>485</v>
      </c>
      <c r="H121" s="4" t="s">
        <v>706</v>
      </c>
      <c r="I121" s="30" t="s">
        <v>8</v>
      </c>
    </row>
    <row r="122" spans="1:9" hidden="1" x14ac:dyDescent="0.2">
      <c r="A122" s="6">
        <v>43231</v>
      </c>
      <c r="B122" s="5" t="s">
        <v>909</v>
      </c>
      <c r="C122" s="21" t="s">
        <v>794</v>
      </c>
      <c r="D122" s="5" t="s">
        <v>792</v>
      </c>
      <c r="E122" s="8">
        <v>2500</v>
      </c>
      <c r="F122" s="28" t="s">
        <v>25</v>
      </c>
      <c r="G122" s="23" t="s">
        <v>485</v>
      </c>
      <c r="H122" s="4" t="s">
        <v>706</v>
      </c>
      <c r="I122" s="19" t="s">
        <v>8</v>
      </c>
    </row>
    <row r="123" spans="1:9" hidden="1" x14ac:dyDescent="0.2">
      <c r="A123" s="6">
        <v>43231</v>
      </c>
      <c r="B123" s="5" t="s">
        <v>910</v>
      </c>
      <c r="C123" s="21" t="s">
        <v>12</v>
      </c>
      <c r="D123" s="5" t="s">
        <v>792</v>
      </c>
      <c r="E123" s="8">
        <v>2600</v>
      </c>
      <c r="F123" s="28" t="s">
        <v>25</v>
      </c>
      <c r="G123" s="23" t="s">
        <v>485</v>
      </c>
      <c r="H123" s="4" t="s">
        <v>707</v>
      </c>
      <c r="I123" s="19" t="s">
        <v>8</v>
      </c>
    </row>
    <row r="124" spans="1:9" hidden="1" x14ac:dyDescent="0.2">
      <c r="A124" s="6">
        <v>43231</v>
      </c>
      <c r="B124" s="5" t="s">
        <v>911</v>
      </c>
      <c r="C124" s="21" t="s">
        <v>794</v>
      </c>
      <c r="D124" s="5" t="s">
        <v>792</v>
      </c>
      <c r="E124" s="8">
        <v>5000</v>
      </c>
      <c r="F124" s="28" t="s">
        <v>25</v>
      </c>
      <c r="G124" s="23" t="s">
        <v>485</v>
      </c>
      <c r="H124" s="4" t="s">
        <v>707</v>
      </c>
      <c r="I124" s="19" t="s">
        <v>8</v>
      </c>
    </row>
    <row r="125" spans="1:9" s="31" customFormat="1" hidden="1" x14ac:dyDescent="0.2">
      <c r="A125" s="6">
        <v>43231</v>
      </c>
      <c r="B125" s="50" t="s">
        <v>912</v>
      </c>
      <c r="C125" s="21" t="s">
        <v>12</v>
      </c>
      <c r="D125" s="5" t="s">
        <v>792</v>
      </c>
      <c r="E125" s="8">
        <v>4000</v>
      </c>
      <c r="F125" s="28" t="s">
        <v>552</v>
      </c>
      <c r="G125" s="23" t="s">
        <v>485</v>
      </c>
      <c r="H125" s="4" t="s">
        <v>708</v>
      </c>
      <c r="I125" s="30" t="s">
        <v>8</v>
      </c>
    </row>
    <row r="126" spans="1:9" s="31" customFormat="1" hidden="1" x14ac:dyDescent="0.2">
      <c r="A126" s="6">
        <v>43231</v>
      </c>
      <c r="B126" s="50" t="s">
        <v>913</v>
      </c>
      <c r="C126" s="21" t="s">
        <v>12</v>
      </c>
      <c r="D126" s="5" t="s">
        <v>792</v>
      </c>
      <c r="E126" s="8">
        <v>600</v>
      </c>
      <c r="F126" s="28" t="s">
        <v>552</v>
      </c>
      <c r="G126" s="23" t="s">
        <v>485</v>
      </c>
      <c r="H126" s="4" t="s">
        <v>708</v>
      </c>
      <c r="I126" s="30" t="s">
        <v>8</v>
      </c>
    </row>
    <row r="127" spans="1:9" s="31" customFormat="1" hidden="1" x14ac:dyDescent="0.2">
      <c r="A127" s="6">
        <v>43231</v>
      </c>
      <c r="B127" s="50" t="s">
        <v>914</v>
      </c>
      <c r="C127" s="21" t="s">
        <v>12</v>
      </c>
      <c r="D127" s="5" t="s">
        <v>792</v>
      </c>
      <c r="E127" s="8">
        <v>3500</v>
      </c>
      <c r="F127" s="28" t="s">
        <v>552</v>
      </c>
      <c r="G127" s="23" t="s">
        <v>485</v>
      </c>
      <c r="H127" s="4" t="s">
        <v>708</v>
      </c>
      <c r="I127" s="30" t="s">
        <v>8</v>
      </c>
    </row>
    <row r="128" spans="1:9" s="31" customFormat="1" hidden="1" x14ac:dyDescent="0.2">
      <c r="A128" s="6">
        <v>43231</v>
      </c>
      <c r="B128" s="50" t="s">
        <v>915</v>
      </c>
      <c r="C128" s="21" t="s">
        <v>12</v>
      </c>
      <c r="D128" s="5" t="s">
        <v>792</v>
      </c>
      <c r="E128" s="8">
        <v>2000</v>
      </c>
      <c r="F128" s="28" t="s">
        <v>552</v>
      </c>
      <c r="G128" s="23" t="s">
        <v>485</v>
      </c>
      <c r="H128" s="4" t="s">
        <v>708</v>
      </c>
      <c r="I128" s="30" t="s">
        <v>8</v>
      </c>
    </row>
    <row r="129" spans="1:9" s="31" customFormat="1" ht="15" x14ac:dyDescent="0.25">
      <c r="A129" s="80">
        <v>43231</v>
      </c>
      <c r="B129" s="52" t="s">
        <v>916</v>
      </c>
      <c r="C129" s="86" t="s">
        <v>12</v>
      </c>
      <c r="D129" s="87" t="s">
        <v>19</v>
      </c>
      <c r="E129" s="10">
        <v>10200</v>
      </c>
      <c r="F129" s="91" t="s">
        <v>20</v>
      </c>
      <c r="G129" s="90" t="s">
        <v>485</v>
      </c>
      <c r="H129" s="85" t="s">
        <v>709</v>
      </c>
      <c r="I129" s="89" t="s">
        <v>8</v>
      </c>
    </row>
    <row r="130" spans="1:9" s="31" customFormat="1" hidden="1" x14ac:dyDescent="0.2">
      <c r="A130" s="6">
        <v>43231</v>
      </c>
      <c r="B130" s="7" t="s">
        <v>922</v>
      </c>
      <c r="C130" s="21" t="s">
        <v>12</v>
      </c>
      <c r="D130" s="5" t="s">
        <v>15</v>
      </c>
      <c r="E130" s="8">
        <v>4000</v>
      </c>
      <c r="F130" s="28" t="s">
        <v>17</v>
      </c>
      <c r="G130" s="23" t="s">
        <v>485</v>
      </c>
      <c r="H130" s="4" t="s">
        <v>710</v>
      </c>
      <c r="I130" s="30" t="s">
        <v>8</v>
      </c>
    </row>
    <row r="131" spans="1:9" s="31" customFormat="1" hidden="1" x14ac:dyDescent="0.2">
      <c r="A131" s="6">
        <v>43231</v>
      </c>
      <c r="B131" s="7" t="s">
        <v>923</v>
      </c>
      <c r="C131" s="21" t="s">
        <v>12</v>
      </c>
      <c r="D131" s="5" t="s">
        <v>792</v>
      </c>
      <c r="E131" s="8">
        <v>3800</v>
      </c>
      <c r="F131" s="28" t="s">
        <v>25</v>
      </c>
      <c r="G131" s="23" t="s">
        <v>485</v>
      </c>
      <c r="H131" s="4" t="s">
        <v>711</v>
      </c>
      <c r="I131" s="30" t="s">
        <v>8</v>
      </c>
    </row>
    <row r="132" spans="1:9" s="31" customFormat="1" hidden="1" x14ac:dyDescent="0.2">
      <c r="A132" s="6">
        <v>43231</v>
      </c>
      <c r="B132" s="7" t="s">
        <v>924</v>
      </c>
      <c r="C132" s="21" t="s">
        <v>794</v>
      </c>
      <c r="D132" s="5" t="s">
        <v>792</v>
      </c>
      <c r="E132" s="8">
        <v>6000</v>
      </c>
      <c r="F132" s="28" t="s">
        <v>25</v>
      </c>
      <c r="G132" s="23" t="s">
        <v>485</v>
      </c>
      <c r="H132" s="4" t="s">
        <v>711</v>
      </c>
      <c r="I132" s="30" t="s">
        <v>8</v>
      </c>
    </row>
    <row r="133" spans="1:9" s="31" customFormat="1" hidden="1" x14ac:dyDescent="0.2">
      <c r="A133" s="6">
        <v>43234</v>
      </c>
      <c r="B133" s="7" t="s">
        <v>927</v>
      </c>
      <c r="C133" s="21" t="s">
        <v>14</v>
      </c>
      <c r="D133" s="5" t="s">
        <v>23</v>
      </c>
      <c r="E133" s="8">
        <v>10000</v>
      </c>
      <c r="F133" s="28" t="s">
        <v>34</v>
      </c>
      <c r="G133" s="23" t="s">
        <v>485</v>
      </c>
      <c r="H133" s="4" t="s">
        <v>712</v>
      </c>
      <c r="I133" s="30" t="s">
        <v>8</v>
      </c>
    </row>
    <row r="134" spans="1:9" s="31" customFormat="1" hidden="1" x14ac:dyDescent="0.2">
      <c r="A134" s="6">
        <v>43234</v>
      </c>
      <c r="B134" s="7" t="s">
        <v>928</v>
      </c>
      <c r="C134" s="21" t="s">
        <v>14</v>
      </c>
      <c r="D134" s="5" t="s">
        <v>19</v>
      </c>
      <c r="E134" s="8">
        <v>5000</v>
      </c>
      <c r="F134" s="28" t="s">
        <v>34</v>
      </c>
      <c r="G134" s="23" t="s">
        <v>485</v>
      </c>
      <c r="H134" s="4" t="s">
        <v>712</v>
      </c>
      <c r="I134" s="30" t="s">
        <v>8</v>
      </c>
    </row>
    <row r="135" spans="1:9" s="31" customFormat="1" hidden="1" x14ac:dyDescent="0.2">
      <c r="A135" s="6">
        <v>43234</v>
      </c>
      <c r="B135" s="7" t="s">
        <v>929</v>
      </c>
      <c r="C135" s="21" t="s">
        <v>14</v>
      </c>
      <c r="D135" s="5" t="s">
        <v>10</v>
      </c>
      <c r="E135" s="12">
        <v>5000</v>
      </c>
      <c r="F135" s="28" t="s">
        <v>34</v>
      </c>
      <c r="G135" s="23" t="s">
        <v>485</v>
      </c>
      <c r="H135" s="4" t="s">
        <v>712</v>
      </c>
      <c r="I135" s="30" t="s">
        <v>8</v>
      </c>
    </row>
    <row r="136" spans="1:9" s="31" customFormat="1" hidden="1" x14ac:dyDescent="0.2">
      <c r="A136" s="6">
        <v>43234</v>
      </c>
      <c r="B136" s="7" t="s">
        <v>930</v>
      </c>
      <c r="C136" s="21" t="s">
        <v>14</v>
      </c>
      <c r="D136" s="5" t="s">
        <v>15</v>
      </c>
      <c r="E136" s="12">
        <v>5000</v>
      </c>
      <c r="F136" s="28" t="s">
        <v>34</v>
      </c>
      <c r="G136" s="23" t="s">
        <v>485</v>
      </c>
      <c r="H136" s="4" t="s">
        <v>712</v>
      </c>
      <c r="I136" s="30" t="s">
        <v>8</v>
      </c>
    </row>
    <row r="137" spans="1:9" s="31" customFormat="1" hidden="1" x14ac:dyDescent="0.2">
      <c r="A137" s="6">
        <v>43234</v>
      </c>
      <c r="B137" s="7" t="s">
        <v>931</v>
      </c>
      <c r="C137" s="21" t="s">
        <v>14</v>
      </c>
      <c r="D137" s="5" t="s">
        <v>15</v>
      </c>
      <c r="E137" s="12">
        <v>5000</v>
      </c>
      <c r="F137" s="28" t="s">
        <v>34</v>
      </c>
      <c r="G137" s="23" t="s">
        <v>485</v>
      </c>
      <c r="H137" s="4" t="s">
        <v>712</v>
      </c>
      <c r="I137" s="30" t="s">
        <v>8</v>
      </c>
    </row>
    <row r="138" spans="1:9" s="31" customFormat="1" hidden="1" x14ac:dyDescent="0.2">
      <c r="A138" s="6">
        <v>43234</v>
      </c>
      <c r="B138" s="7" t="s">
        <v>932</v>
      </c>
      <c r="C138" s="21" t="s">
        <v>14</v>
      </c>
      <c r="D138" s="5" t="s">
        <v>792</v>
      </c>
      <c r="E138" s="8">
        <v>5000</v>
      </c>
      <c r="F138" s="28" t="s">
        <v>34</v>
      </c>
      <c r="G138" s="23" t="s">
        <v>485</v>
      </c>
      <c r="H138" s="4" t="s">
        <v>712</v>
      </c>
      <c r="I138" s="30" t="s">
        <v>8</v>
      </c>
    </row>
    <row r="139" spans="1:9" s="31" customFormat="1" hidden="1" x14ac:dyDescent="0.2">
      <c r="A139" s="6">
        <v>43234</v>
      </c>
      <c r="B139" s="7" t="s">
        <v>933</v>
      </c>
      <c r="C139" s="21" t="s">
        <v>14</v>
      </c>
      <c r="D139" s="5" t="s">
        <v>792</v>
      </c>
      <c r="E139" s="8">
        <v>5000</v>
      </c>
      <c r="F139" s="28" t="s">
        <v>34</v>
      </c>
      <c r="G139" s="23" t="s">
        <v>485</v>
      </c>
      <c r="H139" s="4" t="s">
        <v>712</v>
      </c>
      <c r="I139" s="30" t="s">
        <v>8</v>
      </c>
    </row>
    <row r="140" spans="1:9" s="31" customFormat="1" hidden="1" x14ac:dyDescent="0.2">
      <c r="A140" s="6">
        <v>43234</v>
      </c>
      <c r="B140" s="7" t="s">
        <v>934</v>
      </c>
      <c r="C140" s="21" t="s">
        <v>14</v>
      </c>
      <c r="D140" s="5" t="s">
        <v>792</v>
      </c>
      <c r="E140" s="8">
        <v>5000</v>
      </c>
      <c r="F140" s="28" t="s">
        <v>34</v>
      </c>
      <c r="G140" s="23" t="s">
        <v>485</v>
      </c>
      <c r="H140" s="4" t="s">
        <v>712</v>
      </c>
      <c r="I140" s="30" t="s">
        <v>8</v>
      </c>
    </row>
    <row r="141" spans="1:9" s="31" customFormat="1" hidden="1" x14ac:dyDescent="0.2">
      <c r="A141" s="6">
        <v>43234</v>
      </c>
      <c r="B141" s="7" t="s">
        <v>664</v>
      </c>
      <c r="C141" s="21" t="s">
        <v>12</v>
      </c>
      <c r="D141" s="5" t="s">
        <v>10</v>
      </c>
      <c r="E141" s="8">
        <v>12500</v>
      </c>
      <c r="F141" s="28" t="s">
        <v>34</v>
      </c>
      <c r="G141" s="23" t="s">
        <v>485</v>
      </c>
      <c r="H141" s="4" t="s">
        <v>713</v>
      </c>
      <c r="I141" s="30" t="s">
        <v>8</v>
      </c>
    </row>
    <row r="142" spans="1:9" s="31" customFormat="1" ht="15" x14ac:dyDescent="0.25">
      <c r="A142" s="80">
        <v>43234</v>
      </c>
      <c r="B142" s="52" t="s">
        <v>665</v>
      </c>
      <c r="C142" s="86" t="s">
        <v>12</v>
      </c>
      <c r="D142" s="87" t="s">
        <v>19</v>
      </c>
      <c r="E142" s="10">
        <v>13000</v>
      </c>
      <c r="F142" s="92" t="s">
        <v>20</v>
      </c>
      <c r="G142" s="90" t="s">
        <v>485</v>
      </c>
      <c r="H142" s="85" t="s">
        <v>714</v>
      </c>
      <c r="I142" s="89" t="s">
        <v>8</v>
      </c>
    </row>
    <row r="143" spans="1:9" s="31" customFormat="1" hidden="1" x14ac:dyDescent="0.2">
      <c r="A143" s="6">
        <v>43234</v>
      </c>
      <c r="B143" s="7" t="s">
        <v>666</v>
      </c>
      <c r="C143" s="21" t="s">
        <v>12</v>
      </c>
      <c r="D143" s="5" t="s">
        <v>15</v>
      </c>
      <c r="E143" s="8">
        <v>15000</v>
      </c>
      <c r="F143" s="28" t="s">
        <v>16</v>
      </c>
      <c r="G143" s="23" t="s">
        <v>485</v>
      </c>
      <c r="H143" s="4" t="s">
        <v>715</v>
      </c>
      <c r="I143" s="30" t="s">
        <v>8</v>
      </c>
    </row>
    <row r="144" spans="1:9" s="31" customFormat="1" hidden="1" x14ac:dyDescent="0.2">
      <c r="A144" s="6">
        <v>43234</v>
      </c>
      <c r="B144" s="7" t="s">
        <v>667</v>
      </c>
      <c r="C144" s="21" t="s">
        <v>12</v>
      </c>
      <c r="D144" s="5" t="s">
        <v>15</v>
      </c>
      <c r="E144" s="8">
        <v>6300</v>
      </c>
      <c r="F144" s="28" t="s">
        <v>17</v>
      </c>
      <c r="G144" s="23" t="s">
        <v>485</v>
      </c>
      <c r="H144" s="4" t="s">
        <v>716</v>
      </c>
      <c r="I144" s="30" t="s">
        <v>8</v>
      </c>
    </row>
    <row r="145" spans="1:9" s="31" customFormat="1" hidden="1" x14ac:dyDescent="0.2">
      <c r="A145" s="6">
        <v>43234</v>
      </c>
      <c r="B145" s="7" t="s">
        <v>668</v>
      </c>
      <c r="C145" s="21" t="s">
        <v>12</v>
      </c>
      <c r="D145" s="5" t="s">
        <v>15</v>
      </c>
      <c r="E145" s="8">
        <v>5000</v>
      </c>
      <c r="F145" s="28" t="s">
        <v>17</v>
      </c>
      <c r="G145" s="23" t="s">
        <v>485</v>
      </c>
      <c r="H145" s="4" t="s">
        <v>717</v>
      </c>
      <c r="I145" s="30" t="s">
        <v>8</v>
      </c>
    </row>
    <row r="146" spans="1:9" s="31" customFormat="1" ht="13.5" hidden="1" customHeight="1" x14ac:dyDescent="0.2">
      <c r="A146" s="6">
        <v>43234</v>
      </c>
      <c r="B146" s="7" t="s">
        <v>936</v>
      </c>
      <c r="C146" s="21" t="s">
        <v>12</v>
      </c>
      <c r="D146" s="5" t="s">
        <v>792</v>
      </c>
      <c r="E146" s="8">
        <v>3900</v>
      </c>
      <c r="F146" s="28" t="s">
        <v>552</v>
      </c>
      <c r="G146" s="23" t="s">
        <v>485</v>
      </c>
      <c r="H146" s="4" t="s">
        <v>718</v>
      </c>
      <c r="I146" s="30" t="s">
        <v>8</v>
      </c>
    </row>
    <row r="147" spans="1:9" ht="14.25" hidden="1" customHeight="1" x14ac:dyDescent="0.2">
      <c r="A147" s="6">
        <v>43234</v>
      </c>
      <c r="B147" s="7" t="s">
        <v>669</v>
      </c>
      <c r="C147" s="21" t="s">
        <v>12</v>
      </c>
      <c r="D147" s="9" t="s">
        <v>792</v>
      </c>
      <c r="E147" s="8">
        <v>3000</v>
      </c>
      <c r="F147" s="28" t="s">
        <v>550</v>
      </c>
      <c r="G147" s="23" t="s">
        <v>485</v>
      </c>
      <c r="H147" s="4" t="s">
        <v>719</v>
      </c>
      <c r="I147" s="19" t="s">
        <v>8</v>
      </c>
    </row>
    <row r="148" spans="1:9" ht="13.5" hidden="1" customHeight="1" x14ac:dyDescent="0.2">
      <c r="A148" s="6">
        <v>43234</v>
      </c>
      <c r="B148" s="7" t="s">
        <v>670</v>
      </c>
      <c r="C148" s="21" t="s">
        <v>12</v>
      </c>
      <c r="D148" s="9" t="s">
        <v>792</v>
      </c>
      <c r="E148" s="8">
        <v>1000</v>
      </c>
      <c r="F148" s="28" t="s">
        <v>25</v>
      </c>
      <c r="G148" s="23" t="s">
        <v>485</v>
      </c>
      <c r="H148" s="4" t="s">
        <v>720</v>
      </c>
      <c r="I148" s="19" t="s">
        <v>8</v>
      </c>
    </row>
    <row r="149" spans="1:9" s="31" customFormat="1" ht="13.5" hidden="1" customHeight="1" x14ac:dyDescent="0.2">
      <c r="A149" s="6">
        <v>43234</v>
      </c>
      <c r="B149" s="7" t="s">
        <v>671</v>
      </c>
      <c r="C149" s="21" t="s">
        <v>840</v>
      </c>
      <c r="D149" s="5" t="s">
        <v>10</v>
      </c>
      <c r="E149" s="8">
        <v>5000</v>
      </c>
      <c r="F149" s="28" t="s">
        <v>34</v>
      </c>
      <c r="G149" s="23" t="s">
        <v>485</v>
      </c>
      <c r="H149" s="4" t="s">
        <v>721</v>
      </c>
      <c r="I149" s="30" t="s">
        <v>8</v>
      </c>
    </row>
    <row r="150" spans="1:9" ht="12.75" hidden="1" customHeight="1" x14ac:dyDescent="0.25">
      <c r="A150" s="6">
        <v>43234</v>
      </c>
      <c r="B150" s="39" t="s">
        <v>937</v>
      </c>
      <c r="C150" s="21" t="s">
        <v>12</v>
      </c>
      <c r="D150" s="5" t="s">
        <v>792</v>
      </c>
      <c r="E150" s="79">
        <v>2000</v>
      </c>
      <c r="F150" s="28" t="s">
        <v>552</v>
      </c>
      <c r="G150" s="23" t="s">
        <v>485</v>
      </c>
      <c r="H150" s="4" t="s">
        <v>722</v>
      </c>
      <c r="I150" s="19" t="s">
        <v>8</v>
      </c>
    </row>
    <row r="151" spans="1:9" ht="15.75" hidden="1" customHeight="1" x14ac:dyDescent="0.25">
      <c r="A151" s="6">
        <v>43234</v>
      </c>
      <c r="B151" s="39" t="s">
        <v>938</v>
      </c>
      <c r="C151" s="21" t="s">
        <v>12</v>
      </c>
      <c r="D151" s="5" t="s">
        <v>792</v>
      </c>
      <c r="E151" s="79">
        <v>2500</v>
      </c>
      <c r="F151" s="28" t="s">
        <v>552</v>
      </c>
      <c r="G151" s="23" t="s">
        <v>485</v>
      </c>
      <c r="H151" s="4" t="s">
        <v>722</v>
      </c>
      <c r="I151" s="19" t="s">
        <v>8</v>
      </c>
    </row>
    <row r="152" spans="1:9" s="31" customFormat="1" ht="15" hidden="1" x14ac:dyDescent="0.25">
      <c r="A152" s="6">
        <v>43235</v>
      </c>
      <c r="B152" s="39" t="s">
        <v>939</v>
      </c>
      <c r="C152" s="21" t="s">
        <v>12</v>
      </c>
      <c r="D152" s="5" t="s">
        <v>792</v>
      </c>
      <c r="E152" s="79">
        <v>800</v>
      </c>
      <c r="F152" s="28" t="s">
        <v>552</v>
      </c>
      <c r="G152" s="23" t="s">
        <v>485</v>
      </c>
      <c r="H152" s="4" t="s">
        <v>722</v>
      </c>
      <c r="I152" s="30" t="s">
        <v>8</v>
      </c>
    </row>
    <row r="153" spans="1:9" s="31" customFormat="1" ht="15" hidden="1" x14ac:dyDescent="0.25">
      <c r="A153" s="6">
        <v>43235</v>
      </c>
      <c r="B153" s="39" t="s">
        <v>940</v>
      </c>
      <c r="C153" s="21" t="s">
        <v>12</v>
      </c>
      <c r="D153" s="5" t="s">
        <v>792</v>
      </c>
      <c r="E153" s="79">
        <v>3500</v>
      </c>
      <c r="F153" s="28" t="s">
        <v>552</v>
      </c>
      <c r="G153" s="23" t="s">
        <v>485</v>
      </c>
      <c r="H153" s="4" t="s">
        <v>722</v>
      </c>
      <c r="I153" s="30" t="s">
        <v>8</v>
      </c>
    </row>
    <row r="154" spans="1:9" s="31" customFormat="1" ht="15" hidden="1" x14ac:dyDescent="0.25">
      <c r="A154" s="6">
        <v>43235</v>
      </c>
      <c r="B154" s="7" t="s">
        <v>941</v>
      </c>
      <c r="C154" s="21" t="s">
        <v>794</v>
      </c>
      <c r="D154" s="5" t="s">
        <v>792</v>
      </c>
      <c r="E154" s="79">
        <v>1350</v>
      </c>
      <c r="F154" s="28" t="s">
        <v>552</v>
      </c>
      <c r="G154" s="23" t="s">
        <v>485</v>
      </c>
      <c r="H154" s="4" t="s">
        <v>722</v>
      </c>
      <c r="I154" s="30" t="s">
        <v>8</v>
      </c>
    </row>
    <row r="155" spans="1:9" s="31" customFormat="1" ht="15" hidden="1" x14ac:dyDescent="0.25">
      <c r="A155" s="6">
        <v>43235</v>
      </c>
      <c r="B155" s="7" t="s">
        <v>861</v>
      </c>
      <c r="C155" s="21" t="s">
        <v>12</v>
      </c>
      <c r="D155" s="5" t="s">
        <v>792</v>
      </c>
      <c r="E155" s="79">
        <v>1500</v>
      </c>
      <c r="F155" s="28" t="s">
        <v>552</v>
      </c>
      <c r="G155" s="23" t="s">
        <v>485</v>
      </c>
      <c r="H155" s="4" t="s">
        <v>722</v>
      </c>
      <c r="I155" s="30" t="s">
        <v>8</v>
      </c>
    </row>
    <row r="156" spans="1:9" s="31" customFormat="1" ht="15" hidden="1" x14ac:dyDescent="0.25">
      <c r="A156" s="6">
        <v>43235</v>
      </c>
      <c r="B156" s="39" t="s">
        <v>1360</v>
      </c>
      <c r="C156" s="21" t="s">
        <v>12</v>
      </c>
      <c r="D156" s="5" t="s">
        <v>792</v>
      </c>
      <c r="E156" s="79">
        <v>2500</v>
      </c>
      <c r="F156" s="28" t="s">
        <v>550</v>
      </c>
      <c r="G156" s="23" t="s">
        <v>485</v>
      </c>
      <c r="H156" s="4" t="s">
        <v>723</v>
      </c>
      <c r="I156" s="30" t="s">
        <v>8</v>
      </c>
    </row>
    <row r="157" spans="1:9" s="31" customFormat="1" ht="15" hidden="1" x14ac:dyDescent="0.25">
      <c r="A157" s="6">
        <v>43235</v>
      </c>
      <c r="B157" s="39" t="s">
        <v>1361</v>
      </c>
      <c r="C157" s="21" t="s">
        <v>12</v>
      </c>
      <c r="D157" s="5" t="s">
        <v>792</v>
      </c>
      <c r="E157" s="79">
        <v>2000</v>
      </c>
      <c r="F157" s="28" t="s">
        <v>550</v>
      </c>
      <c r="G157" s="23" t="s">
        <v>485</v>
      </c>
      <c r="H157" s="4" t="s">
        <v>723</v>
      </c>
      <c r="I157" s="30" t="s">
        <v>8</v>
      </c>
    </row>
    <row r="158" spans="1:9" s="31" customFormat="1" ht="15" hidden="1" x14ac:dyDescent="0.25">
      <c r="A158" s="6">
        <v>43235</v>
      </c>
      <c r="B158" s="39" t="s">
        <v>1362</v>
      </c>
      <c r="C158" s="21" t="s">
        <v>12</v>
      </c>
      <c r="D158" s="5" t="s">
        <v>792</v>
      </c>
      <c r="E158" s="79">
        <v>2000</v>
      </c>
      <c r="F158" s="28" t="s">
        <v>550</v>
      </c>
      <c r="G158" s="23" t="s">
        <v>485</v>
      </c>
      <c r="H158" s="4" t="s">
        <v>723</v>
      </c>
      <c r="I158" s="30" t="s">
        <v>8</v>
      </c>
    </row>
    <row r="159" spans="1:9" s="31" customFormat="1" ht="15" hidden="1" x14ac:dyDescent="0.25">
      <c r="A159" s="6">
        <v>43235</v>
      </c>
      <c r="B159" s="39" t="s">
        <v>1363</v>
      </c>
      <c r="C159" s="21" t="s">
        <v>12</v>
      </c>
      <c r="D159" s="5" t="s">
        <v>792</v>
      </c>
      <c r="E159" s="79">
        <v>2000</v>
      </c>
      <c r="F159" s="28" t="s">
        <v>550</v>
      </c>
      <c r="G159" s="23" t="s">
        <v>485</v>
      </c>
      <c r="H159" s="4" t="s">
        <v>723</v>
      </c>
      <c r="I159" s="30" t="s">
        <v>8</v>
      </c>
    </row>
    <row r="160" spans="1:9" s="31" customFormat="1" ht="15" hidden="1" x14ac:dyDescent="0.25">
      <c r="A160" s="6">
        <v>43235</v>
      </c>
      <c r="B160" s="39" t="s">
        <v>1364</v>
      </c>
      <c r="C160" s="21" t="s">
        <v>12</v>
      </c>
      <c r="D160" s="5" t="s">
        <v>792</v>
      </c>
      <c r="E160" s="79">
        <v>2000</v>
      </c>
      <c r="F160" s="28" t="s">
        <v>550</v>
      </c>
      <c r="G160" s="23" t="s">
        <v>485</v>
      </c>
      <c r="H160" s="4" t="s">
        <v>723</v>
      </c>
      <c r="I160" s="30" t="s">
        <v>8</v>
      </c>
    </row>
    <row r="161" spans="1:9" s="31" customFormat="1" ht="15" hidden="1" x14ac:dyDescent="0.25">
      <c r="A161" s="6">
        <v>43235</v>
      </c>
      <c r="B161" s="39" t="s">
        <v>1365</v>
      </c>
      <c r="C161" s="21" t="s">
        <v>12</v>
      </c>
      <c r="D161" s="5" t="s">
        <v>792</v>
      </c>
      <c r="E161" s="79">
        <v>2500</v>
      </c>
      <c r="F161" s="28" t="s">
        <v>550</v>
      </c>
      <c r="G161" s="23" t="s">
        <v>485</v>
      </c>
      <c r="H161" s="4" t="s">
        <v>723</v>
      </c>
      <c r="I161" s="30" t="s">
        <v>8</v>
      </c>
    </row>
    <row r="162" spans="1:9" s="31" customFormat="1" ht="15" hidden="1" x14ac:dyDescent="0.25">
      <c r="A162" s="6">
        <v>43235</v>
      </c>
      <c r="B162" s="39" t="s">
        <v>1366</v>
      </c>
      <c r="C162" s="21" t="s">
        <v>12</v>
      </c>
      <c r="D162" s="5" t="s">
        <v>792</v>
      </c>
      <c r="E162" s="79">
        <v>1500</v>
      </c>
      <c r="F162" s="28" t="s">
        <v>550</v>
      </c>
      <c r="G162" s="23" t="s">
        <v>485</v>
      </c>
      <c r="H162" s="4" t="s">
        <v>723</v>
      </c>
      <c r="I162" s="30" t="s">
        <v>8</v>
      </c>
    </row>
    <row r="163" spans="1:9" s="31" customFormat="1" ht="15" hidden="1" x14ac:dyDescent="0.25">
      <c r="A163" s="6">
        <v>43235</v>
      </c>
      <c r="B163" s="39" t="s">
        <v>1367</v>
      </c>
      <c r="C163" s="21" t="s">
        <v>794</v>
      </c>
      <c r="D163" s="5" t="s">
        <v>792</v>
      </c>
      <c r="E163" s="79">
        <v>1300</v>
      </c>
      <c r="F163" s="28" t="s">
        <v>550</v>
      </c>
      <c r="G163" s="23" t="s">
        <v>485</v>
      </c>
      <c r="H163" s="4" t="s">
        <v>723</v>
      </c>
      <c r="I163" s="30" t="s">
        <v>8</v>
      </c>
    </row>
    <row r="164" spans="1:9" s="31" customFormat="1" ht="15" hidden="1" x14ac:dyDescent="0.25">
      <c r="A164" s="6">
        <v>43235</v>
      </c>
      <c r="B164" s="39" t="s">
        <v>950</v>
      </c>
      <c r="C164" s="21" t="s">
        <v>12</v>
      </c>
      <c r="D164" s="5" t="s">
        <v>792</v>
      </c>
      <c r="E164" s="79">
        <v>1500</v>
      </c>
      <c r="F164" s="28" t="s">
        <v>25</v>
      </c>
      <c r="G164" s="23" t="s">
        <v>485</v>
      </c>
      <c r="H164" s="4" t="s">
        <v>724</v>
      </c>
      <c r="I164" s="30" t="s">
        <v>8</v>
      </c>
    </row>
    <row r="165" spans="1:9" s="31" customFormat="1" ht="15" hidden="1" x14ac:dyDescent="0.25">
      <c r="A165" s="6">
        <v>43235</v>
      </c>
      <c r="B165" s="39" t="s">
        <v>951</v>
      </c>
      <c r="C165" s="21" t="s">
        <v>12</v>
      </c>
      <c r="D165" s="5" t="s">
        <v>792</v>
      </c>
      <c r="E165" s="79">
        <v>3500</v>
      </c>
      <c r="F165" s="28" t="s">
        <v>25</v>
      </c>
      <c r="G165" s="23" t="s">
        <v>485</v>
      </c>
      <c r="H165" s="4" t="s">
        <v>724</v>
      </c>
      <c r="I165" s="30" t="s">
        <v>8</v>
      </c>
    </row>
    <row r="166" spans="1:9" s="31" customFormat="1" ht="15" hidden="1" x14ac:dyDescent="0.25">
      <c r="A166" s="6">
        <v>43235</v>
      </c>
      <c r="B166" s="39" t="s">
        <v>952</v>
      </c>
      <c r="C166" s="21" t="s">
        <v>12</v>
      </c>
      <c r="D166" s="5" t="s">
        <v>792</v>
      </c>
      <c r="E166" s="79">
        <v>600</v>
      </c>
      <c r="F166" s="28" t="s">
        <v>25</v>
      </c>
      <c r="G166" s="23" t="s">
        <v>485</v>
      </c>
      <c r="H166" s="4" t="s">
        <v>724</v>
      </c>
      <c r="I166" s="30" t="s">
        <v>8</v>
      </c>
    </row>
    <row r="167" spans="1:9" s="31" customFormat="1" ht="15" hidden="1" x14ac:dyDescent="0.25">
      <c r="A167" s="6">
        <v>43235</v>
      </c>
      <c r="B167" s="39" t="s">
        <v>953</v>
      </c>
      <c r="C167" s="21" t="s">
        <v>793</v>
      </c>
      <c r="D167" s="5" t="s">
        <v>792</v>
      </c>
      <c r="E167" s="79">
        <v>7000</v>
      </c>
      <c r="F167" s="28" t="s">
        <v>25</v>
      </c>
      <c r="G167" s="23" t="s">
        <v>485</v>
      </c>
      <c r="H167" s="4" t="s">
        <v>724</v>
      </c>
      <c r="I167" s="30" t="s">
        <v>8</v>
      </c>
    </row>
    <row r="168" spans="1:9" s="31" customFormat="1" ht="15" hidden="1" x14ac:dyDescent="0.25">
      <c r="A168" s="6">
        <v>43235</v>
      </c>
      <c r="B168" s="39" t="s">
        <v>954</v>
      </c>
      <c r="C168" s="21" t="s">
        <v>793</v>
      </c>
      <c r="D168" s="5" t="s">
        <v>792</v>
      </c>
      <c r="E168" s="79">
        <v>3000</v>
      </c>
      <c r="F168" s="28" t="s">
        <v>25</v>
      </c>
      <c r="G168" s="23" t="s">
        <v>485</v>
      </c>
      <c r="H168" s="4" t="s">
        <v>724</v>
      </c>
      <c r="I168" s="30" t="s">
        <v>8</v>
      </c>
    </row>
    <row r="169" spans="1:9" s="31" customFormat="1" ht="15" hidden="1" x14ac:dyDescent="0.25">
      <c r="A169" s="6">
        <v>43235</v>
      </c>
      <c r="B169" s="39" t="s">
        <v>952</v>
      </c>
      <c r="C169" s="21" t="s">
        <v>12</v>
      </c>
      <c r="D169" s="5" t="s">
        <v>792</v>
      </c>
      <c r="E169" s="79">
        <v>3000</v>
      </c>
      <c r="F169" s="28" t="s">
        <v>25</v>
      </c>
      <c r="G169" s="23" t="s">
        <v>485</v>
      </c>
      <c r="H169" s="4" t="s">
        <v>724</v>
      </c>
      <c r="I169" s="30" t="s">
        <v>8</v>
      </c>
    </row>
    <row r="170" spans="1:9" s="31" customFormat="1" ht="15" hidden="1" x14ac:dyDescent="0.25">
      <c r="A170" s="6">
        <v>43235</v>
      </c>
      <c r="B170" s="39" t="s">
        <v>953</v>
      </c>
      <c r="C170" s="21" t="s">
        <v>793</v>
      </c>
      <c r="D170" s="5" t="s">
        <v>792</v>
      </c>
      <c r="E170" s="79">
        <v>6000</v>
      </c>
      <c r="F170" s="28" t="s">
        <v>25</v>
      </c>
      <c r="G170" s="23" t="s">
        <v>485</v>
      </c>
      <c r="H170" s="4" t="s">
        <v>724</v>
      </c>
      <c r="I170" s="30" t="s">
        <v>8</v>
      </c>
    </row>
    <row r="171" spans="1:9" s="31" customFormat="1" ht="15" hidden="1" x14ac:dyDescent="0.25">
      <c r="A171" s="6">
        <v>43235</v>
      </c>
      <c r="B171" s="39" t="s">
        <v>954</v>
      </c>
      <c r="C171" s="21" t="s">
        <v>793</v>
      </c>
      <c r="D171" s="5" t="s">
        <v>792</v>
      </c>
      <c r="E171" s="79">
        <v>3000</v>
      </c>
      <c r="F171" s="28" t="s">
        <v>25</v>
      </c>
      <c r="G171" s="23" t="s">
        <v>485</v>
      </c>
      <c r="H171" s="4" t="s">
        <v>724</v>
      </c>
      <c r="I171" s="30" t="s">
        <v>8</v>
      </c>
    </row>
    <row r="172" spans="1:9" s="31" customFormat="1" ht="15" hidden="1" x14ac:dyDescent="0.25">
      <c r="A172" s="6">
        <v>43235</v>
      </c>
      <c r="B172" s="39" t="s">
        <v>955</v>
      </c>
      <c r="C172" s="21" t="s">
        <v>12</v>
      </c>
      <c r="D172" s="5" t="s">
        <v>792</v>
      </c>
      <c r="E172" s="79">
        <v>1000</v>
      </c>
      <c r="F172" s="28" t="s">
        <v>25</v>
      </c>
      <c r="G172" s="23" t="s">
        <v>485</v>
      </c>
      <c r="H172" s="4" t="s">
        <v>724</v>
      </c>
      <c r="I172" s="30" t="s">
        <v>8</v>
      </c>
    </row>
    <row r="173" spans="1:9" s="31" customFormat="1" ht="15" hidden="1" x14ac:dyDescent="0.25">
      <c r="A173" s="6">
        <v>43235</v>
      </c>
      <c r="B173" s="39" t="s">
        <v>952</v>
      </c>
      <c r="C173" s="21" t="s">
        <v>12</v>
      </c>
      <c r="D173" s="5" t="s">
        <v>792</v>
      </c>
      <c r="E173" s="79">
        <v>1200</v>
      </c>
      <c r="F173" s="28" t="s">
        <v>25</v>
      </c>
      <c r="G173" s="23" t="s">
        <v>485</v>
      </c>
      <c r="H173" s="4" t="s">
        <v>724</v>
      </c>
      <c r="I173" s="30" t="s">
        <v>8</v>
      </c>
    </row>
    <row r="174" spans="1:9" s="31" customFormat="1" ht="15" hidden="1" x14ac:dyDescent="0.25">
      <c r="A174" s="6">
        <v>43235</v>
      </c>
      <c r="B174" s="39" t="s">
        <v>954</v>
      </c>
      <c r="C174" s="21" t="s">
        <v>793</v>
      </c>
      <c r="D174" s="5" t="s">
        <v>792</v>
      </c>
      <c r="E174" s="79">
        <v>3000</v>
      </c>
      <c r="F174" s="28" t="s">
        <v>25</v>
      </c>
      <c r="G174" s="23" t="s">
        <v>485</v>
      </c>
      <c r="H174" s="4" t="s">
        <v>724</v>
      </c>
      <c r="I174" s="30" t="s">
        <v>8</v>
      </c>
    </row>
    <row r="175" spans="1:9" s="31" customFormat="1" ht="15" hidden="1" x14ac:dyDescent="0.25">
      <c r="A175" s="6">
        <v>43235</v>
      </c>
      <c r="B175" s="39" t="s">
        <v>956</v>
      </c>
      <c r="C175" s="21" t="s">
        <v>12</v>
      </c>
      <c r="D175" s="5" t="s">
        <v>792</v>
      </c>
      <c r="E175" s="79">
        <v>3000</v>
      </c>
      <c r="F175" s="28" t="s">
        <v>25</v>
      </c>
      <c r="G175" s="23" t="s">
        <v>485</v>
      </c>
      <c r="H175" s="4" t="s">
        <v>724</v>
      </c>
      <c r="I175" s="30" t="s">
        <v>8</v>
      </c>
    </row>
    <row r="176" spans="1:9" s="31" customFormat="1" ht="15" hidden="1" x14ac:dyDescent="0.25">
      <c r="A176" s="6">
        <v>43235</v>
      </c>
      <c r="B176" s="39" t="s">
        <v>957</v>
      </c>
      <c r="C176" s="21" t="s">
        <v>12</v>
      </c>
      <c r="D176" s="5" t="s">
        <v>792</v>
      </c>
      <c r="E176" s="79">
        <v>1500</v>
      </c>
      <c r="F176" s="28" t="s">
        <v>25</v>
      </c>
      <c r="G176" s="23" t="s">
        <v>485</v>
      </c>
      <c r="H176" s="4" t="s">
        <v>724</v>
      </c>
      <c r="I176" s="30" t="s">
        <v>8</v>
      </c>
    </row>
    <row r="177" spans="1:9" s="31" customFormat="1" ht="15" hidden="1" x14ac:dyDescent="0.25">
      <c r="A177" s="6">
        <v>43235</v>
      </c>
      <c r="B177" s="7" t="s">
        <v>958</v>
      </c>
      <c r="C177" s="21" t="s">
        <v>794</v>
      </c>
      <c r="D177" s="5" t="s">
        <v>792</v>
      </c>
      <c r="E177" s="79">
        <v>7500</v>
      </c>
      <c r="F177" s="28" t="s">
        <v>25</v>
      </c>
      <c r="G177" s="23" t="s">
        <v>485</v>
      </c>
      <c r="H177" s="4" t="s">
        <v>724</v>
      </c>
      <c r="I177" s="30" t="s">
        <v>8</v>
      </c>
    </row>
    <row r="178" spans="1:9" s="31" customFormat="1" ht="15" hidden="1" x14ac:dyDescent="0.25">
      <c r="A178" s="6">
        <v>43235</v>
      </c>
      <c r="B178" s="39" t="s">
        <v>959</v>
      </c>
      <c r="C178" s="21" t="s">
        <v>12</v>
      </c>
      <c r="D178" s="5" t="s">
        <v>792</v>
      </c>
      <c r="E178" s="79">
        <v>2000</v>
      </c>
      <c r="F178" s="28" t="s">
        <v>552</v>
      </c>
      <c r="G178" s="23" t="s">
        <v>485</v>
      </c>
      <c r="H178" s="4" t="s">
        <v>725</v>
      </c>
      <c r="I178" s="30" t="s">
        <v>8</v>
      </c>
    </row>
    <row r="179" spans="1:9" s="31" customFormat="1" ht="15" hidden="1" x14ac:dyDescent="0.25">
      <c r="A179" s="6">
        <v>43235</v>
      </c>
      <c r="B179" s="39" t="s">
        <v>960</v>
      </c>
      <c r="C179" s="21" t="s">
        <v>12</v>
      </c>
      <c r="D179" s="5" t="s">
        <v>792</v>
      </c>
      <c r="E179" s="79">
        <v>2500</v>
      </c>
      <c r="F179" s="28" t="s">
        <v>552</v>
      </c>
      <c r="G179" s="23" t="s">
        <v>485</v>
      </c>
      <c r="H179" s="4" t="s">
        <v>725</v>
      </c>
      <c r="I179" s="30" t="s">
        <v>8</v>
      </c>
    </row>
    <row r="180" spans="1:9" s="31" customFormat="1" ht="15" hidden="1" x14ac:dyDescent="0.25">
      <c r="A180" s="6">
        <v>43235</v>
      </c>
      <c r="B180" s="39" t="s">
        <v>961</v>
      </c>
      <c r="C180" s="21" t="s">
        <v>793</v>
      </c>
      <c r="D180" s="5" t="s">
        <v>792</v>
      </c>
      <c r="E180" s="79">
        <v>3000</v>
      </c>
      <c r="F180" s="28" t="s">
        <v>552</v>
      </c>
      <c r="G180" s="23" t="s">
        <v>485</v>
      </c>
      <c r="H180" s="4" t="s">
        <v>725</v>
      </c>
      <c r="I180" s="30" t="s">
        <v>8</v>
      </c>
    </row>
    <row r="181" spans="1:9" s="31" customFormat="1" ht="15" hidden="1" x14ac:dyDescent="0.25">
      <c r="A181" s="6">
        <v>43235</v>
      </c>
      <c r="B181" s="39" t="s">
        <v>962</v>
      </c>
      <c r="C181" s="21" t="s">
        <v>793</v>
      </c>
      <c r="D181" s="5" t="s">
        <v>792</v>
      </c>
      <c r="E181" s="79">
        <v>8500</v>
      </c>
      <c r="F181" s="28" t="s">
        <v>552</v>
      </c>
      <c r="G181" s="23" t="s">
        <v>485</v>
      </c>
      <c r="H181" s="4" t="s">
        <v>725</v>
      </c>
      <c r="I181" s="30" t="s">
        <v>8</v>
      </c>
    </row>
    <row r="182" spans="1:9" s="31" customFormat="1" ht="15" hidden="1" x14ac:dyDescent="0.25">
      <c r="A182" s="6">
        <v>43235</v>
      </c>
      <c r="B182" s="39" t="s">
        <v>963</v>
      </c>
      <c r="C182" s="21" t="s">
        <v>12</v>
      </c>
      <c r="D182" s="5" t="s">
        <v>792</v>
      </c>
      <c r="E182" s="79">
        <v>1600</v>
      </c>
      <c r="F182" s="28" t="s">
        <v>552</v>
      </c>
      <c r="G182" s="23" t="s">
        <v>485</v>
      </c>
      <c r="H182" s="4" t="s">
        <v>725</v>
      </c>
      <c r="I182" s="30" t="s">
        <v>8</v>
      </c>
    </row>
    <row r="183" spans="1:9" s="31" customFormat="1" ht="15" hidden="1" x14ac:dyDescent="0.25">
      <c r="A183" s="6">
        <v>43235</v>
      </c>
      <c r="B183" s="39" t="s">
        <v>1442</v>
      </c>
      <c r="C183" s="21" t="s">
        <v>794</v>
      </c>
      <c r="D183" s="5" t="s">
        <v>792</v>
      </c>
      <c r="E183" s="79">
        <v>1600</v>
      </c>
      <c r="F183" s="28" t="s">
        <v>552</v>
      </c>
      <c r="G183" s="23" t="s">
        <v>485</v>
      </c>
      <c r="H183" s="4" t="s">
        <v>725</v>
      </c>
      <c r="I183" s="30" t="s">
        <v>8</v>
      </c>
    </row>
    <row r="184" spans="1:9" s="31" customFormat="1" ht="15" hidden="1" x14ac:dyDescent="0.25">
      <c r="A184" s="6">
        <v>43235</v>
      </c>
      <c r="B184" s="39" t="s">
        <v>965</v>
      </c>
      <c r="C184" s="21" t="s">
        <v>12</v>
      </c>
      <c r="D184" s="5" t="s">
        <v>792</v>
      </c>
      <c r="E184" s="79">
        <v>2000</v>
      </c>
      <c r="F184" s="28" t="s">
        <v>552</v>
      </c>
      <c r="G184" s="23" t="s">
        <v>485</v>
      </c>
      <c r="H184" s="4" t="s">
        <v>725</v>
      </c>
      <c r="I184" s="30" t="s">
        <v>8</v>
      </c>
    </row>
    <row r="185" spans="1:9" s="31" customFormat="1" ht="15" hidden="1" x14ac:dyDescent="0.25">
      <c r="A185" s="6">
        <v>43235</v>
      </c>
      <c r="B185" s="39" t="s">
        <v>966</v>
      </c>
      <c r="C185" s="21" t="s">
        <v>12</v>
      </c>
      <c r="D185" s="5" t="s">
        <v>792</v>
      </c>
      <c r="E185" s="79">
        <v>1800</v>
      </c>
      <c r="F185" s="28" t="s">
        <v>552</v>
      </c>
      <c r="G185" s="23" t="s">
        <v>485</v>
      </c>
      <c r="H185" s="4" t="s">
        <v>725</v>
      </c>
      <c r="I185" s="30" t="s">
        <v>8</v>
      </c>
    </row>
    <row r="186" spans="1:9" s="31" customFormat="1" ht="15" hidden="1" x14ac:dyDescent="0.25">
      <c r="A186" s="6">
        <v>43235</v>
      </c>
      <c r="B186" s="39" t="s">
        <v>967</v>
      </c>
      <c r="C186" s="21" t="s">
        <v>793</v>
      </c>
      <c r="D186" s="5" t="s">
        <v>792</v>
      </c>
      <c r="E186" s="79">
        <v>3000</v>
      </c>
      <c r="F186" s="28" t="s">
        <v>552</v>
      </c>
      <c r="G186" s="23" t="s">
        <v>485</v>
      </c>
      <c r="H186" s="4" t="s">
        <v>725</v>
      </c>
      <c r="I186" s="30" t="s">
        <v>8</v>
      </c>
    </row>
    <row r="187" spans="1:9" s="31" customFormat="1" ht="15" hidden="1" x14ac:dyDescent="0.25">
      <c r="A187" s="6">
        <v>43235</v>
      </c>
      <c r="B187" s="39" t="s">
        <v>962</v>
      </c>
      <c r="C187" s="21" t="s">
        <v>793</v>
      </c>
      <c r="D187" s="5" t="s">
        <v>792</v>
      </c>
      <c r="E187" s="79">
        <v>9000</v>
      </c>
      <c r="F187" s="28" t="s">
        <v>552</v>
      </c>
      <c r="G187" s="23" t="s">
        <v>485</v>
      </c>
      <c r="H187" s="4" t="s">
        <v>725</v>
      </c>
      <c r="I187" s="30" t="s">
        <v>8</v>
      </c>
    </row>
    <row r="188" spans="1:9" s="31" customFormat="1" ht="15" hidden="1" x14ac:dyDescent="0.25">
      <c r="A188" s="6">
        <v>43235</v>
      </c>
      <c r="B188" s="39" t="s">
        <v>968</v>
      </c>
      <c r="C188" s="21" t="s">
        <v>794</v>
      </c>
      <c r="D188" s="5" t="s">
        <v>792</v>
      </c>
      <c r="E188" s="79">
        <v>1900</v>
      </c>
      <c r="F188" s="28" t="s">
        <v>552</v>
      </c>
      <c r="G188" s="23" t="s">
        <v>485</v>
      </c>
      <c r="H188" s="4" t="s">
        <v>725</v>
      </c>
      <c r="I188" s="30" t="s">
        <v>8</v>
      </c>
    </row>
    <row r="189" spans="1:9" s="31" customFormat="1" ht="15" hidden="1" x14ac:dyDescent="0.25">
      <c r="A189" s="6">
        <v>43235</v>
      </c>
      <c r="B189" s="39" t="s">
        <v>973</v>
      </c>
      <c r="C189" s="21" t="s">
        <v>12</v>
      </c>
      <c r="D189" s="5" t="s">
        <v>792</v>
      </c>
      <c r="E189" s="79">
        <v>2500</v>
      </c>
      <c r="F189" s="28" t="s">
        <v>552</v>
      </c>
      <c r="G189" s="23" t="s">
        <v>485</v>
      </c>
      <c r="H189" s="4" t="s">
        <v>725</v>
      </c>
      <c r="I189" s="30" t="s">
        <v>8</v>
      </c>
    </row>
    <row r="190" spans="1:9" s="31" customFormat="1" ht="15" hidden="1" x14ac:dyDescent="0.25">
      <c r="A190" s="6">
        <v>43235</v>
      </c>
      <c r="B190" s="39" t="s">
        <v>969</v>
      </c>
      <c r="C190" s="21" t="s">
        <v>12</v>
      </c>
      <c r="D190" s="5" t="s">
        <v>792</v>
      </c>
      <c r="E190" s="79">
        <v>1700</v>
      </c>
      <c r="F190" s="28" t="s">
        <v>552</v>
      </c>
      <c r="G190" s="23" t="s">
        <v>485</v>
      </c>
      <c r="H190" s="4" t="s">
        <v>725</v>
      </c>
      <c r="I190" s="30" t="s">
        <v>8</v>
      </c>
    </row>
    <row r="191" spans="1:9" s="31" customFormat="1" ht="15" hidden="1" x14ac:dyDescent="0.25">
      <c r="A191" s="6">
        <v>43235</v>
      </c>
      <c r="B191" s="39" t="s">
        <v>961</v>
      </c>
      <c r="C191" s="21" t="s">
        <v>793</v>
      </c>
      <c r="D191" s="5" t="s">
        <v>792</v>
      </c>
      <c r="E191" s="79">
        <v>3000</v>
      </c>
      <c r="F191" s="28" t="s">
        <v>552</v>
      </c>
      <c r="G191" s="23" t="s">
        <v>485</v>
      </c>
      <c r="H191" s="4" t="s">
        <v>725</v>
      </c>
      <c r="I191" s="30" t="s">
        <v>8</v>
      </c>
    </row>
    <row r="192" spans="1:9" s="31" customFormat="1" ht="15" hidden="1" x14ac:dyDescent="0.25">
      <c r="A192" s="6">
        <v>43235</v>
      </c>
      <c r="B192" s="39" t="s">
        <v>970</v>
      </c>
      <c r="C192" s="21" t="s">
        <v>793</v>
      </c>
      <c r="D192" s="5" t="s">
        <v>792</v>
      </c>
      <c r="E192" s="79">
        <v>8000</v>
      </c>
      <c r="F192" s="28" t="s">
        <v>552</v>
      </c>
      <c r="G192" s="23" t="s">
        <v>485</v>
      </c>
      <c r="H192" s="4" t="s">
        <v>725</v>
      </c>
      <c r="I192" s="30" t="s">
        <v>8</v>
      </c>
    </row>
    <row r="193" spans="1:9" s="31" customFormat="1" ht="15" hidden="1" x14ac:dyDescent="0.25">
      <c r="A193" s="6">
        <v>43235</v>
      </c>
      <c r="B193" s="39" t="s">
        <v>968</v>
      </c>
      <c r="C193" s="21" t="s">
        <v>794</v>
      </c>
      <c r="D193" s="5" t="s">
        <v>792</v>
      </c>
      <c r="E193" s="79">
        <v>1700</v>
      </c>
      <c r="F193" s="28" t="s">
        <v>552</v>
      </c>
      <c r="G193" s="23" t="s">
        <v>485</v>
      </c>
      <c r="H193" s="4" t="s">
        <v>725</v>
      </c>
      <c r="I193" s="30" t="s">
        <v>8</v>
      </c>
    </row>
    <row r="194" spans="1:9" s="31" customFormat="1" ht="15" hidden="1" x14ac:dyDescent="0.25">
      <c r="A194" s="6">
        <v>43235</v>
      </c>
      <c r="B194" s="39" t="s">
        <v>971</v>
      </c>
      <c r="C194" s="21" t="s">
        <v>12</v>
      </c>
      <c r="D194" s="5" t="s">
        <v>792</v>
      </c>
      <c r="E194" s="79">
        <v>600</v>
      </c>
      <c r="F194" s="28" t="s">
        <v>552</v>
      </c>
      <c r="G194" s="23" t="s">
        <v>485</v>
      </c>
      <c r="H194" s="4" t="s">
        <v>725</v>
      </c>
      <c r="I194" s="30" t="s">
        <v>8</v>
      </c>
    </row>
    <row r="195" spans="1:9" s="31" customFormat="1" ht="15" hidden="1" x14ac:dyDescent="0.25">
      <c r="A195" s="6">
        <v>43235</v>
      </c>
      <c r="B195" s="39" t="s">
        <v>974</v>
      </c>
      <c r="C195" s="21" t="s">
        <v>12</v>
      </c>
      <c r="D195" s="5" t="s">
        <v>792</v>
      </c>
      <c r="E195" s="79">
        <v>4500</v>
      </c>
      <c r="F195" s="28" t="s">
        <v>552</v>
      </c>
      <c r="G195" s="23" t="s">
        <v>485</v>
      </c>
      <c r="H195" s="4" t="s">
        <v>725</v>
      </c>
      <c r="I195" s="30" t="s">
        <v>8</v>
      </c>
    </row>
    <row r="196" spans="1:9" s="31" customFormat="1" ht="15" hidden="1" x14ac:dyDescent="0.25">
      <c r="A196" s="6">
        <v>43235</v>
      </c>
      <c r="B196" s="39" t="s">
        <v>972</v>
      </c>
      <c r="C196" s="21" t="s">
        <v>12</v>
      </c>
      <c r="D196" s="5" t="s">
        <v>792</v>
      </c>
      <c r="E196" s="79">
        <v>2000</v>
      </c>
      <c r="F196" s="28" t="s">
        <v>552</v>
      </c>
      <c r="G196" s="23" t="s">
        <v>485</v>
      </c>
      <c r="H196" s="4" t="s">
        <v>725</v>
      </c>
      <c r="I196" s="30" t="s">
        <v>8</v>
      </c>
    </row>
    <row r="197" spans="1:9" s="31" customFormat="1" ht="15" hidden="1" x14ac:dyDescent="0.25">
      <c r="A197" s="6">
        <v>43235</v>
      </c>
      <c r="B197" s="39" t="s">
        <v>967</v>
      </c>
      <c r="C197" s="21" t="s">
        <v>793</v>
      </c>
      <c r="D197" s="5" t="s">
        <v>792</v>
      </c>
      <c r="E197" s="79">
        <v>3000</v>
      </c>
      <c r="F197" s="28" t="s">
        <v>552</v>
      </c>
      <c r="G197" s="23" t="s">
        <v>485</v>
      </c>
      <c r="H197" s="4" t="s">
        <v>725</v>
      </c>
      <c r="I197" s="30" t="s">
        <v>8</v>
      </c>
    </row>
    <row r="198" spans="1:9" s="31" customFormat="1" hidden="1" x14ac:dyDescent="0.2">
      <c r="A198" s="6">
        <v>43236</v>
      </c>
      <c r="B198" s="39" t="s">
        <v>1368</v>
      </c>
      <c r="C198" s="21" t="s">
        <v>12</v>
      </c>
      <c r="D198" s="5" t="s">
        <v>792</v>
      </c>
      <c r="E198" s="43">
        <v>2500</v>
      </c>
      <c r="F198" s="28" t="s">
        <v>550</v>
      </c>
      <c r="G198" s="23" t="s">
        <v>485</v>
      </c>
      <c r="H198" s="4" t="s">
        <v>726</v>
      </c>
      <c r="I198" s="30" t="s">
        <v>8</v>
      </c>
    </row>
    <row r="199" spans="1:9" s="1" customFormat="1" hidden="1" x14ac:dyDescent="0.2">
      <c r="A199" s="6">
        <v>43236</v>
      </c>
      <c r="B199" s="39" t="s">
        <v>1369</v>
      </c>
      <c r="C199" s="21" t="s">
        <v>12</v>
      </c>
      <c r="D199" s="5" t="s">
        <v>792</v>
      </c>
      <c r="E199" s="43">
        <v>3500</v>
      </c>
      <c r="F199" s="28" t="s">
        <v>550</v>
      </c>
      <c r="G199" s="23" t="s">
        <v>485</v>
      </c>
      <c r="H199" s="4" t="s">
        <v>726</v>
      </c>
      <c r="I199" s="30" t="s">
        <v>8</v>
      </c>
    </row>
    <row r="200" spans="1:9" s="1" customFormat="1" hidden="1" x14ac:dyDescent="0.2">
      <c r="A200" s="6">
        <v>43236</v>
      </c>
      <c r="B200" s="39" t="s">
        <v>1370</v>
      </c>
      <c r="C200" s="21" t="s">
        <v>12</v>
      </c>
      <c r="D200" s="5" t="s">
        <v>792</v>
      </c>
      <c r="E200" s="43">
        <v>1200</v>
      </c>
      <c r="F200" s="28" t="s">
        <v>550</v>
      </c>
      <c r="G200" s="23" t="s">
        <v>485</v>
      </c>
      <c r="H200" s="4" t="s">
        <v>726</v>
      </c>
      <c r="I200" s="30" t="s">
        <v>8</v>
      </c>
    </row>
    <row r="201" spans="1:9" s="1" customFormat="1" hidden="1" x14ac:dyDescent="0.2">
      <c r="A201" s="6">
        <v>43236</v>
      </c>
      <c r="B201" s="39" t="s">
        <v>1371</v>
      </c>
      <c r="C201" s="21" t="s">
        <v>793</v>
      </c>
      <c r="D201" s="5" t="s">
        <v>792</v>
      </c>
      <c r="E201" s="43">
        <v>10000</v>
      </c>
      <c r="F201" s="28" t="s">
        <v>550</v>
      </c>
      <c r="G201" s="23" t="s">
        <v>485</v>
      </c>
      <c r="H201" s="4" t="s">
        <v>726</v>
      </c>
      <c r="I201" s="30" t="s">
        <v>8</v>
      </c>
    </row>
    <row r="202" spans="1:9" s="1" customFormat="1" hidden="1" x14ac:dyDescent="0.2">
      <c r="A202" s="6">
        <v>43236</v>
      </c>
      <c r="B202" s="39" t="s">
        <v>1372</v>
      </c>
      <c r="C202" s="21" t="s">
        <v>793</v>
      </c>
      <c r="D202" s="5" t="s">
        <v>792</v>
      </c>
      <c r="E202" s="43">
        <v>3000</v>
      </c>
      <c r="F202" s="28" t="s">
        <v>550</v>
      </c>
      <c r="G202" s="23" t="s">
        <v>485</v>
      </c>
      <c r="H202" s="4" t="s">
        <v>726</v>
      </c>
      <c r="I202" s="30" t="s">
        <v>8</v>
      </c>
    </row>
    <row r="203" spans="1:9" s="1" customFormat="1" hidden="1" x14ac:dyDescent="0.2">
      <c r="A203" s="6">
        <v>43236</v>
      </c>
      <c r="B203" s="39" t="s">
        <v>1370</v>
      </c>
      <c r="C203" s="21" t="s">
        <v>12</v>
      </c>
      <c r="D203" s="5" t="s">
        <v>792</v>
      </c>
      <c r="E203" s="43">
        <v>5200</v>
      </c>
      <c r="F203" s="28" t="s">
        <v>550</v>
      </c>
      <c r="G203" s="23" t="s">
        <v>485</v>
      </c>
      <c r="H203" s="4" t="s">
        <v>726</v>
      </c>
      <c r="I203" s="30" t="s">
        <v>8</v>
      </c>
    </row>
    <row r="204" spans="1:9" s="1" customFormat="1" hidden="1" x14ac:dyDescent="0.2">
      <c r="A204" s="6">
        <v>43236</v>
      </c>
      <c r="B204" s="39" t="s">
        <v>1373</v>
      </c>
      <c r="C204" s="21" t="s">
        <v>794</v>
      </c>
      <c r="D204" s="5" t="s">
        <v>792</v>
      </c>
      <c r="E204" s="43">
        <v>2200</v>
      </c>
      <c r="F204" s="28" t="s">
        <v>550</v>
      </c>
      <c r="G204" s="23" t="s">
        <v>485</v>
      </c>
      <c r="H204" s="4" t="s">
        <v>726</v>
      </c>
      <c r="I204" s="30" t="s">
        <v>8</v>
      </c>
    </row>
    <row r="205" spans="1:9" s="1" customFormat="1" hidden="1" x14ac:dyDescent="0.2">
      <c r="A205" s="6">
        <v>43236</v>
      </c>
      <c r="B205" s="39" t="s">
        <v>1371</v>
      </c>
      <c r="C205" s="21" t="s">
        <v>793</v>
      </c>
      <c r="D205" s="5" t="s">
        <v>792</v>
      </c>
      <c r="E205" s="43">
        <v>10000</v>
      </c>
      <c r="F205" s="28" t="s">
        <v>550</v>
      </c>
      <c r="G205" s="23" t="s">
        <v>485</v>
      </c>
      <c r="H205" s="4" t="s">
        <v>726</v>
      </c>
      <c r="I205" s="30" t="s">
        <v>8</v>
      </c>
    </row>
    <row r="206" spans="1:9" s="1" customFormat="1" hidden="1" x14ac:dyDescent="0.2">
      <c r="A206" s="6">
        <v>43236</v>
      </c>
      <c r="B206" s="39" t="s">
        <v>1372</v>
      </c>
      <c r="C206" s="21" t="s">
        <v>793</v>
      </c>
      <c r="D206" s="5" t="s">
        <v>792</v>
      </c>
      <c r="E206" s="43">
        <v>3000</v>
      </c>
      <c r="F206" s="28" t="s">
        <v>550</v>
      </c>
      <c r="G206" s="23" t="s">
        <v>485</v>
      </c>
      <c r="H206" s="4" t="s">
        <v>726</v>
      </c>
      <c r="I206" s="30" t="s">
        <v>8</v>
      </c>
    </row>
    <row r="207" spans="1:9" s="1" customFormat="1" hidden="1" x14ac:dyDescent="0.2">
      <c r="A207" s="6">
        <v>43236</v>
      </c>
      <c r="B207" s="39" t="s">
        <v>1370</v>
      </c>
      <c r="C207" s="21" t="s">
        <v>12</v>
      </c>
      <c r="D207" s="5" t="s">
        <v>792</v>
      </c>
      <c r="E207" s="43">
        <v>2800</v>
      </c>
      <c r="F207" s="28" t="s">
        <v>550</v>
      </c>
      <c r="G207" s="23" t="s">
        <v>485</v>
      </c>
      <c r="H207" s="4" t="s">
        <v>726</v>
      </c>
      <c r="I207" s="30" t="s">
        <v>8</v>
      </c>
    </row>
    <row r="208" spans="1:9" s="1" customFormat="1" hidden="1" x14ac:dyDescent="0.2">
      <c r="A208" s="6">
        <v>43236</v>
      </c>
      <c r="B208" s="39" t="s">
        <v>1374</v>
      </c>
      <c r="C208" s="21" t="s">
        <v>12</v>
      </c>
      <c r="D208" s="5" t="s">
        <v>792</v>
      </c>
      <c r="E208" s="43">
        <v>3500</v>
      </c>
      <c r="F208" s="28" t="s">
        <v>550</v>
      </c>
      <c r="G208" s="23" t="s">
        <v>485</v>
      </c>
      <c r="H208" s="4" t="s">
        <v>726</v>
      </c>
      <c r="I208" s="30" t="s">
        <v>8</v>
      </c>
    </row>
    <row r="209" spans="1:9" s="1" customFormat="1" hidden="1" x14ac:dyDescent="0.2">
      <c r="A209" s="6">
        <v>43236</v>
      </c>
      <c r="B209" s="39" t="s">
        <v>1375</v>
      </c>
      <c r="C209" s="21" t="s">
        <v>12</v>
      </c>
      <c r="D209" s="5" t="s">
        <v>792</v>
      </c>
      <c r="E209" s="43">
        <v>2500</v>
      </c>
      <c r="F209" s="28" t="s">
        <v>550</v>
      </c>
      <c r="G209" s="23" t="s">
        <v>485</v>
      </c>
      <c r="H209" s="4" t="s">
        <v>726</v>
      </c>
      <c r="I209" s="30" t="s">
        <v>8</v>
      </c>
    </row>
    <row r="210" spans="1:9" s="1" customFormat="1" hidden="1" x14ac:dyDescent="0.2">
      <c r="A210" s="6">
        <v>43236</v>
      </c>
      <c r="B210" s="39" t="s">
        <v>1372</v>
      </c>
      <c r="C210" s="21" t="s">
        <v>793</v>
      </c>
      <c r="D210" s="5" t="s">
        <v>792</v>
      </c>
      <c r="E210" s="43">
        <v>3000</v>
      </c>
      <c r="F210" s="28" t="s">
        <v>550</v>
      </c>
      <c r="G210" s="23" t="s">
        <v>485</v>
      </c>
      <c r="H210" s="4" t="s">
        <v>726</v>
      </c>
      <c r="I210" s="30" t="s">
        <v>8</v>
      </c>
    </row>
    <row r="211" spans="1:9" s="1" customFormat="1" hidden="1" x14ac:dyDescent="0.2">
      <c r="A211" s="6">
        <v>43236</v>
      </c>
      <c r="B211" s="7" t="s">
        <v>779</v>
      </c>
      <c r="C211" s="21" t="s">
        <v>12</v>
      </c>
      <c r="D211" s="5" t="s">
        <v>15</v>
      </c>
      <c r="E211" s="8">
        <v>7000</v>
      </c>
      <c r="F211" s="28" t="s">
        <v>16</v>
      </c>
      <c r="G211" s="23" t="s">
        <v>485</v>
      </c>
      <c r="H211" s="4" t="s">
        <v>727</v>
      </c>
      <c r="I211" s="30" t="s">
        <v>8</v>
      </c>
    </row>
    <row r="212" spans="1:9" s="1" customFormat="1" hidden="1" x14ac:dyDescent="0.2">
      <c r="A212" s="6">
        <v>43238</v>
      </c>
      <c r="B212" s="7" t="s">
        <v>780</v>
      </c>
      <c r="C212" s="21" t="s">
        <v>14</v>
      </c>
      <c r="D212" s="5" t="s">
        <v>10</v>
      </c>
      <c r="E212" s="8">
        <v>200000</v>
      </c>
      <c r="F212" s="28" t="s">
        <v>34</v>
      </c>
      <c r="G212" s="23" t="s">
        <v>485</v>
      </c>
      <c r="H212" s="4" t="s">
        <v>728</v>
      </c>
      <c r="I212" s="30" t="s">
        <v>8</v>
      </c>
    </row>
    <row r="213" spans="1:9" s="1" customFormat="1" hidden="1" x14ac:dyDescent="0.2">
      <c r="A213" s="6">
        <v>43238</v>
      </c>
      <c r="B213" s="7" t="s">
        <v>781</v>
      </c>
      <c r="C213" s="21" t="s">
        <v>840</v>
      </c>
      <c r="D213" s="5" t="s">
        <v>10</v>
      </c>
      <c r="E213" s="8">
        <v>8375</v>
      </c>
      <c r="F213" s="28" t="s">
        <v>34</v>
      </c>
      <c r="G213" s="23" t="s">
        <v>485</v>
      </c>
      <c r="H213" s="4" t="s">
        <v>729</v>
      </c>
      <c r="I213" s="30" t="s">
        <v>8</v>
      </c>
    </row>
    <row r="214" spans="1:9" s="1" customFormat="1" hidden="1" x14ac:dyDescent="0.2">
      <c r="A214" s="6">
        <v>43238</v>
      </c>
      <c r="B214" s="7" t="s">
        <v>983</v>
      </c>
      <c r="C214" s="21" t="s">
        <v>12</v>
      </c>
      <c r="D214" s="5" t="s">
        <v>10</v>
      </c>
      <c r="E214" s="8">
        <v>6000</v>
      </c>
      <c r="F214" s="28" t="s">
        <v>34</v>
      </c>
      <c r="G214" s="23" t="s">
        <v>485</v>
      </c>
      <c r="H214" s="4" t="s">
        <v>730</v>
      </c>
      <c r="I214" s="30" t="s">
        <v>8</v>
      </c>
    </row>
    <row r="215" spans="1:9" s="1" customFormat="1" hidden="1" x14ac:dyDescent="0.2">
      <c r="A215" s="6">
        <v>43238</v>
      </c>
      <c r="B215" s="7" t="s">
        <v>782</v>
      </c>
      <c r="C215" s="21" t="s">
        <v>12</v>
      </c>
      <c r="D215" s="5" t="s">
        <v>792</v>
      </c>
      <c r="E215" s="8">
        <v>1000</v>
      </c>
      <c r="F215" s="28" t="s">
        <v>25</v>
      </c>
      <c r="G215" s="23" t="s">
        <v>485</v>
      </c>
      <c r="H215" s="4" t="s">
        <v>731</v>
      </c>
      <c r="I215" s="30" t="s">
        <v>8</v>
      </c>
    </row>
    <row r="216" spans="1:9" s="1" customFormat="1" hidden="1" x14ac:dyDescent="0.2">
      <c r="A216" s="6">
        <v>43238</v>
      </c>
      <c r="B216" s="7" t="s">
        <v>984</v>
      </c>
      <c r="C216" s="21" t="s">
        <v>12</v>
      </c>
      <c r="D216" s="5" t="s">
        <v>792</v>
      </c>
      <c r="E216" s="8">
        <v>4000</v>
      </c>
      <c r="F216" s="28" t="s">
        <v>25</v>
      </c>
      <c r="G216" s="23" t="s">
        <v>485</v>
      </c>
      <c r="H216" s="4" t="s">
        <v>732</v>
      </c>
      <c r="I216" s="30" t="s">
        <v>8</v>
      </c>
    </row>
    <row r="217" spans="1:9" s="1" customFormat="1" hidden="1" x14ac:dyDescent="0.2">
      <c r="A217" s="6">
        <v>43238</v>
      </c>
      <c r="B217" s="7" t="s">
        <v>985</v>
      </c>
      <c r="C217" s="21" t="s">
        <v>794</v>
      </c>
      <c r="D217" s="5" t="s">
        <v>792</v>
      </c>
      <c r="E217" s="8">
        <v>2000</v>
      </c>
      <c r="F217" s="28" t="s">
        <v>25</v>
      </c>
      <c r="G217" s="23" t="s">
        <v>485</v>
      </c>
      <c r="H217" s="4" t="s">
        <v>732</v>
      </c>
      <c r="I217" s="30" t="s">
        <v>8</v>
      </c>
    </row>
    <row r="218" spans="1:9" s="1" customFormat="1" hidden="1" x14ac:dyDescent="0.2">
      <c r="A218" s="6">
        <v>43242</v>
      </c>
      <c r="B218" s="7" t="s">
        <v>986</v>
      </c>
      <c r="C218" s="21" t="s">
        <v>12</v>
      </c>
      <c r="D218" s="5" t="s">
        <v>15</v>
      </c>
      <c r="E218" s="8">
        <v>5000</v>
      </c>
      <c r="F218" s="28" t="s">
        <v>17</v>
      </c>
      <c r="G218" s="23" t="s">
        <v>485</v>
      </c>
      <c r="H218" s="4" t="s">
        <v>733</v>
      </c>
      <c r="I218" s="30" t="s">
        <v>8</v>
      </c>
    </row>
    <row r="219" spans="1:9" s="1" customFormat="1" hidden="1" x14ac:dyDescent="0.2">
      <c r="A219" s="6">
        <v>43242</v>
      </c>
      <c r="B219" s="7" t="s">
        <v>987</v>
      </c>
      <c r="C219" s="21" t="s">
        <v>45</v>
      </c>
      <c r="D219" s="5" t="s">
        <v>10</v>
      </c>
      <c r="E219" s="8">
        <v>97000</v>
      </c>
      <c r="F219" s="28" t="s">
        <v>17</v>
      </c>
      <c r="G219" s="23" t="s">
        <v>485</v>
      </c>
      <c r="H219" s="4" t="s">
        <v>733</v>
      </c>
      <c r="I219" s="30" t="s">
        <v>8</v>
      </c>
    </row>
    <row r="220" spans="1:9" s="1" customFormat="1" hidden="1" x14ac:dyDescent="0.2">
      <c r="A220" s="6">
        <v>43242</v>
      </c>
      <c r="B220" s="7" t="s">
        <v>783</v>
      </c>
      <c r="C220" s="21" t="s">
        <v>12</v>
      </c>
      <c r="D220" s="5" t="s">
        <v>792</v>
      </c>
      <c r="E220" s="8">
        <v>3900</v>
      </c>
      <c r="F220" s="28" t="s">
        <v>552</v>
      </c>
      <c r="G220" s="23" t="s">
        <v>485</v>
      </c>
      <c r="H220" s="4" t="s">
        <v>734</v>
      </c>
      <c r="I220" s="30" t="s">
        <v>8</v>
      </c>
    </row>
    <row r="221" spans="1:9" s="1" customFormat="1" hidden="1" x14ac:dyDescent="0.2">
      <c r="A221" s="6">
        <v>43242</v>
      </c>
      <c r="B221" s="38" t="s">
        <v>1000</v>
      </c>
      <c r="C221" s="21" t="s">
        <v>12</v>
      </c>
      <c r="D221" s="5" t="s">
        <v>792</v>
      </c>
      <c r="E221" s="43">
        <v>3000</v>
      </c>
      <c r="F221" s="28" t="s">
        <v>552</v>
      </c>
      <c r="G221" s="23" t="s">
        <v>485</v>
      </c>
      <c r="H221" s="4" t="s">
        <v>735</v>
      </c>
      <c r="I221" s="30" t="s">
        <v>8</v>
      </c>
    </row>
    <row r="222" spans="1:9" s="1" customFormat="1" hidden="1" x14ac:dyDescent="0.2">
      <c r="A222" s="6">
        <v>43242</v>
      </c>
      <c r="B222" s="39" t="s">
        <v>993</v>
      </c>
      <c r="C222" s="21" t="s">
        <v>12</v>
      </c>
      <c r="D222" s="5" t="s">
        <v>792</v>
      </c>
      <c r="E222" s="43">
        <v>2500</v>
      </c>
      <c r="F222" s="28" t="s">
        <v>552</v>
      </c>
      <c r="G222" s="23" t="s">
        <v>485</v>
      </c>
      <c r="H222" s="4" t="s">
        <v>735</v>
      </c>
      <c r="I222" s="30" t="s">
        <v>8</v>
      </c>
    </row>
    <row r="223" spans="1:9" s="1" customFormat="1" hidden="1" x14ac:dyDescent="0.2">
      <c r="A223" s="6">
        <v>43242</v>
      </c>
      <c r="B223" s="39" t="s">
        <v>994</v>
      </c>
      <c r="C223" s="21" t="s">
        <v>12</v>
      </c>
      <c r="D223" s="5" t="s">
        <v>792</v>
      </c>
      <c r="E223" s="43">
        <v>2200</v>
      </c>
      <c r="F223" s="28" t="s">
        <v>552</v>
      </c>
      <c r="G223" s="23" t="s">
        <v>485</v>
      </c>
      <c r="H223" s="4" t="s">
        <v>735</v>
      </c>
      <c r="I223" s="30" t="s">
        <v>8</v>
      </c>
    </row>
    <row r="224" spans="1:9" s="1" customFormat="1" hidden="1" x14ac:dyDescent="0.2">
      <c r="A224" s="6">
        <v>43242</v>
      </c>
      <c r="B224" s="39" t="s">
        <v>995</v>
      </c>
      <c r="C224" s="21" t="s">
        <v>794</v>
      </c>
      <c r="D224" s="5" t="s">
        <v>792</v>
      </c>
      <c r="E224" s="43">
        <v>1400</v>
      </c>
      <c r="F224" s="28" t="s">
        <v>552</v>
      </c>
      <c r="G224" s="23" t="s">
        <v>485</v>
      </c>
      <c r="H224" s="4" t="s">
        <v>735</v>
      </c>
      <c r="I224" s="30" t="s">
        <v>8</v>
      </c>
    </row>
    <row r="225" spans="1:9" s="1" customFormat="1" hidden="1" x14ac:dyDescent="0.2">
      <c r="A225" s="6">
        <v>43242</v>
      </c>
      <c r="B225" s="39" t="s">
        <v>996</v>
      </c>
      <c r="C225" s="21" t="s">
        <v>793</v>
      </c>
      <c r="D225" s="5" t="s">
        <v>792</v>
      </c>
      <c r="E225" s="43">
        <v>9000</v>
      </c>
      <c r="F225" s="28" t="s">
        <v>552</v>
      </c>
      <c r="G225" s="23" t="s">
        <v>485</v>
      </c>
      <c r="H225" s="4" t="s">
        <v>735</v>
      </c>
      <c r="I225" s="30" t="s">
        <v>8</v>
      </c>
    </row>
    <row r="226" spans="1:9" s="1" customFormat="1" hidden="1" x14ac:dyDescent="0.2">
      <c r="A226" s="6">
        <v>43242</v>
      </c>
      <c r="B226" s="39" t="s">
        <v>997</v>
      </c>
      <c r="C226" s="21" t="s">
        <v>793</v>
      </c>
      <c r="D226" s="5" t="s">
        <v>792</v>
      </c>
      <c r="E226" s="43">
        <v>3000</v>
      </c>
      <c r="F226" s="28" t="s">
        <v>552</v>
      </c>
      <c r="G226" s="23" t="s">
        <v>485</v>
      </c>
      <c r="H226" s="4" t="s">
        <v>735</v>
      </c>
      <c r="I226" s="30" t="s">
        <v>8</v>
      </c>
    </row>
    <row r="227" spans="1:9" s="1" customFormat="1" hidden="1" x14ac:dyDescent="0.2">
      <c r="A227" s="6">
        <v>43242</v>
      </c>
      <c r="B227" s="39" t="s">
        <v>998</v>
      </c>
      <c r="C227" s="21" t="s">
        <v>12</v>
      </c>
      <c r="D227" s="5" t="s">
        <v>792</v>
      </c>
      <c r="E227" s="43">
        <v>1500</v>
      </c>
      <c r="F227" s="28" t="s">
        <v>552</v>
      </c>
      <c r="G227" s="23" t="s">
        <v>485</v>
      </c>
      <c r="H227" s="4" t="s">
        <v>735</v>
      </c>
      <c r="I227" s="30" t="s">
        <v>8</v>
      </c>
    </row>
    <row r="228" spans="1:9" s="1" customFormat="1" hidden="1" x14ac:dyDescent="0.2">
      <c r="A228" s="6">
        <v>43242</v>
      </c>
      <c r="B228" s="39" t="s">
        <v>999</v>
      </c>
      <c r="C228" s="21" t="s">
        <v>12</v>
      </c>
      <c r="D228" s="5" t="s">
        <v>792</v>
      </c>
      <c r="E228" s="43">
        <v>1800</v>
      </c>
      <c r="F228" s="28" t="s">
        <v>552</v>
      </c>
      <c r="G228" s="23" t="s">
        <v>485</v>
      </c>
      <c r="H228" s="4" t="s">
        <v>735</v>
      </c>
      <c r="I228" s="30" t="s">
        <v>8</v>
      </c>
    </row>
    <row r="229" spans="1:9" s="1" customFormat="1" hidden="1" x14ac:dyDescent="0.2">
      <c r="A229" s="6">
        <v>43242</v>
      </c>
      <c r="B229" s="39" t="s">
        <v>941</v>
      </c>
      <c r="C229" s="21" t="s">
        <v>794</v>
      </c>
      <c r="D229" s="5" t="s">
        <v>792</v>
      </c>
      <c r="E229" s="43">
        <v>3600</v>
      </c>
      <c r="F229" s="28" t="s">
        <v>552</v>
      </c>
      <c r="G229" s="23" t="s">
        <v>485</v>
      </c>
      <c r="H229" s="4" t="s">
        <v>735</v>
      </c>
      <c r="I229" s="30" t="s">
        <v>8</v>
      </c>
    </row>
    <row r="230" spans="1:9" s="1" customFormat="1" hidden="1" x14ac:dyDescent="0.2">
      <c r="A230" s="6">
        <v>43242</v>
      </c>
      <c r="B230" s="39" t="s">
        <v>997</v>
      </c>
      <c r="C230" s="21" t="s">
        <v>793</v>
      </c>
      <c r="D230" s="5" t="s">
        <v>792</v>
      </c>
      <c r="E230" s="43">
        <v>3000</v>
      </c>
      <c r="F230" s="28" t="s">
        <v>552</v>
      </c>
      <c r="G230" s="23" t="s">
        <v>485</v>
      </c>
      <c r="H230" s="4" t="s">
        <v>735</v>
      </c>
      <c r="I230" s="30" t="s">
        <v>8</v>
      </c>
    </row>
    <row r="231" spans="1:9" s="1" customFormat="1" hidden="1" x14ac:dyDescent="0.2">
      <c r="A231" s="6">
        <v>43242</v>
      </c>
      <c r="B231" s="39" t="s">
        <v>996</v>
      </c>
      <c r="C231" s="21" t="s">
        <v>793</v>
      </c>
      <c r="D231" s="5" t="s">
        <v>792</v>
      </c>
      <c r="E231" s="43">
        <v>9000</v>
      </c>
      <c r="F231" s="28" t="s">
        <v>552</v>
      </c>
      <c r="G231" s="23" t="s">
        <v>485</v>
      </c>
      <c r="H231" s="4" t="s">
        <v>735</v>
      </c>
      <c r="I231" s="30" t="s">
        <v>8</v>
      </c>
    </row>
    <row r="232" spans="1:9" s="1" customFormat="1" hidden="1" x14ac:dyDescent="0.2">
      <c r="A232" s="6">
        <v>43242</v>
      </c>
      <c r="B232" s="39" t="s">
        <v>1004</v>
      </c>
      <c r="C232" s="21" t="s">
        <v>12</v>
      </c>
      <c r="D232" s="5" t="s">
        <v>792</v>
      </c>
      <c r="E232" s="43">
        <v>1500</v>
      </c>
      <c r="F232" s="28" t="s">
        <v>552</v>
      </c>
      <c r="G232" s="23" t="s">
        <v>485</v>
      </c>
      <c r="H232" s="4" t="s">
        <v>735</v>
      </c>
      <c r="I232" s="30" t="s">
        <v>8</v>
      </c>
    </row>
    <row r="233" spans="1:9" s="1" customFormat="1" hidden="1" x14ac:dyDescent="0.2">
      <c r="A233" s="6">
        <v>43242</v>
      </c>
      <c r="B233" s="39" t="s">
        <v>1001</v>
      </c>
      <c r="C233" s="21" t="s">
        <v>12</v>
      </c>
      <c r="D233" s="5" t="s">
        <v>792</v>
      </c>
      <c r="E233" s="43">
        <v>800</v>
      </c>
      <c r="F233" s="28" t="s">
        <v>552</v>
      </c>
      <c r="G233" s="23" t="s">
        <v>485</v>
      </c>
      <c r="H233" s="4" t="s">
        <v>735</v>
      </c>
      <c r="I233" s="30" t="s">
        <v>8</v>
      </c>
    </row>
    <row r="234" spans="1:9" s="1" customFormat="1" hidden="1" x14ac:dyDescent="0.2">
      <c r="A234" s="6">
        <v>43242</v>
      </c>
      <c r="B234" s="39" t="s">
        <v>1002</v>
      </c>
      <c r="C234" s="21" t="s">
        <v>12</v>
      </c>
      <c r="D234" s="5" t="s">
        <v>792</v>
      </c>
      <c r="E234" s="43">
        <v>2500</v>
      </c>
      <c r="F234" s="28" t="s">
        <v>552</v>
      </c>
      <c r="G234" s="23" t="s">
        <v>485</v>
      </c>
      <c r="H234" s="4" t="s">
        <v>735</v>
      </c>
      <c r="I234" s="30" t="s">
        <v>8</v>
      </c>
    </row>
    <row r="235" spans="1:9" s="1" customFormat="1" hidden="1" x14ac:dyDescent="0.2">
      <c r="A235" s="6">
        <v>43242</v>
      </c>
      <c r="B235" s="39" t="s">
        <v>1003</v>
      </c>
      <c r="C235" s="21" t="s">
        <v>12</v>
      </c>
      <c r="D235" s="5" t="s">
        <v>792</v>
      </c>
      <c r="E235" s="43">
        <v>3000</v>
      </c>
      <c r="F235" s="28" t="s">
        <v>552</v>
      </c>
      <c r="G235" s="23" t="s">
        <v>485</v>
      </c>
      <c r="H235" s="4" t="s">
        <v>735</v>
      </c>
      <c r="I235" s="30" t="s">
        <v>8</v>
      </c>
    </row>
    <row r="236" spans="1:9" s="1" customFormat="1" hidden="1" x14ac:dyDescent="0.2">
      <c r="A236" s="6">
        <v>43242</v>
      </c>
      <c r="B236" s="39" t="s">
        <v>997</v>
      </c>
      <c r="C236" s="21" t="s">
        <v>793</v>
      </c>
      <c r="D236" s="5" t="s">
        <v>792</v>
      </c>
      <c r="E236" s="43">
        <v>3000</v>
      </c>
      <c r="F236" s="28" t="s">
        <v>552</v>
      </c>
      <c r="G236" s="23" t="s">
        <v>485</v>
      </c>
      <c r="H236" s="4" t="s">
        <v>735</v>
      </c>
      <c r="I236" s="30" t="s">
        <v>8</v>
      </c>
    </row>
    <row r="237" spans="1:9" s="1" customFormat="1" hidden="1" x14ac:dyDescent="0.2">
      <c r="A237" s="6">
        <v>43242</v>
      </c>
      <c r="B237" s="7" t="s">
        <v>784</v>
      </c>
      <c r="C237" s="21" t="s">
        <v>12</v>
      </c>
      <c r="D237" s="5" t="s">
        <v>15</v>
      </c>
      <c r="E237" s="75">
        <v>5600</v>
      </c>
      <c r="F237" s="28" t="s">
        <v>17</v>
      </c>
      <c r="G237" s="23" t="s">
        <v>485</v>
      </c>
      <c r="H237" s="4" t="s">
        <v>736</v>
      </c>
      <c r="I237" s="30" t="s">
        <v>8</v>
      </c>
    </row>
    <row r="238" spans="1:9" s="1" customFormat="1" hidden="1" x14ac:dyDescent="0.2">
      <c r="A238" s="6">
        <v>43242</v>
      </c>
      <c r="B238" s="7" t="s">
        <v>785</v>
      </c>
      <c r="C238" s="21" t="s">
        <v>12</v>
      </c>
      <c r="D238" s="5" t="s">
        <v>15</v>
      </c>
      <c r="E238" s="75">
        <v>12000</v>
      </c>
      <c r="F238" s="28" t="s">
        <v>16</v>
      </c>
      <c r="G238" s="23" t="s">
        <v>485</v>
      </c>
      <c r="H238" s="4" t="s">
        <v>737</v>
      </c>
      <c r="I238" s="30" t="s">
        <v>8</v>
      </c>
    </row>
    <row r="239" spans="1:9" s="1" customFormat="1" hidden="1" x14ac:dyDescent="0.2">
      <c r="A239" s="6">
        <v>43242</v>
      </c>
      <c r="B239" s="7" t="s">
        <v>786</v>
      </c>
      <c r="C239" s="21" t="s">
        <v>12</v>
      </c>
      <c r="D239" s="5" t="s">
        <v>10</v>
      </c>
      <c r="E239" s="75">
        <v>10000</v>
      </c>
      <c r="F239" s="28" t="s">
        <v>34</v>
      </c>
      <c r="G239" s="23" t="s">
        <v>485</v>
      </c>
      <c r="H239" s="4" t="s">
        <v>738</v>
      </c>
      <c r="I239" s="30" t="s">
        <v>8</v>
      </c>
    </row>
    <row r="240" spans="1:9" s="1" customFormat="1" ht="15" x14ac:dyDescent="0.25">
      <c r="A240" s="80">
        <v>43242</v>
      </c>
      <c r="B240" s="52" t="s">
        <v>787</v>
      </c>
      <c r="C240" s="86" t="s">
        <v>12</v>
      </c>
      <c r="D240" s="87" t="s">
        <v>19</v>
      </c>
      <c r="E240" s="93">
        <v>10400</v>
      </c>
      <c r="F240" s="91" t="s">
        <v>20</v>
      </c>
      <c r="G240" s="90" t="s">
        <v>485</v>
      </c>
      <c r="H240" s="85" t="s">
        <v>739</v>
      </c>
      <c r="I240" s="89" t="s">
        <v>8</v>
      </c>
    </row>
    <row r="241" spans="1:9" s="1" customFormat="1" hidden="1" x14ac:dyDescent="0.2">
      <c r="A241" s="6">
        <v>43242</v>
      </c>
      <c r="B241" s="7" t="s">
        <v>788</v>
      </c>
      <c r="C241" s="21" t="s">
        <v>12</v>
      </c>
      <c r="D241" s="5" t="s">
        <v>792</v>
      </c>
      <c r="E241" s="8">
        <v>1000</v>
      </c>
      <c r="F241" s="28" t="s">
        <v>25</v>
      </c>
      <c r="G241" s="23" t="s">
        <v>485</v>
      </c>
      <c r="H241" s="4" t="s">
        <v>740</v>
      </c>
      <c r="I241" s="30" t="s">
        <v>8</v>
      </c>
    </row>
    <row r="242" spans="1:9" s="1" customFormat="1" hidden="1" x14ac:dyDescent="0.2">
      <c r="A242" s="6">
        <v>43242</v>
      </c>
      <c r="B242" s="7" t="s">
        <v>789</v>
      </c>
      <c r="C242" s="21" t="s">
        <v>12</v>
      </c>
      <c r="D242" s="5" t="s">
        <v>792</v>
      </c>
      <c r="E242" s="8">
        <v>3000</v>
      </c>
      <c r="F242" s="28" t="s">
        <v>550</v>
      </c>
      <c r="G242" s="23" t="s">
        <v>485</v>
      </c>
      <c r="H242" s="4" t="s">
        <v>741</v>
      </c>
      <c r="I242" s="30" t="s">
        <v>8</v>
      </c>
    </row>
    <row r="243" spans="1:9" s="1" customFormat="1" ht="15" hidden="1" x14ac:dyDescent="0.25">
      <c r="A243" s="6">
        <v>43242</v>
      </c>
      <c r="B243" s="39" t="s">
        <v>1015</v>
      </c>
      <c r="C243" s="21" t="s">
        <v>12</v>
      </c>
      <c r="D243" s="5" t="s">
        <v>792</v>
      </c>
      <c r="E243" s="79">
        <v>3000</v>
      </c>
      <c r="F243" s="28" t="s">
        <v>550</v>
      </c>
      <c r="G243" s="23" t="s">
        <v>485</v>
      </c>
      <c r="H243" s="4" t="s">
        <v>742</v>
      </c>
      <c r="I243" s="30" t="s">
        <v>8</v>
      </c>
    </row>
    <row r="244" spans="1:9" s="1" customFormat="1" ht="15" hidden="1" x14ac:dyDescent="0.25">
      <c r="A244" s="6">
        <v>43242</v>
      </c>
      <c r="B244" s="39" t="s">
        <v>1376</v>
      </c>
      <c r="C244" s="21" t="s">
        <v>12</v>
      </c>
      <c r="D244" s="5" t="s">
        <v>792</v>
      </c>
      <c r="E244" s="79">
        <v>5000</v>
      </c>
      <c r="F244" s="28" t="s">
        <v>550</v>
      </c>
      <c r="G244" s="23" t="s">
        <v>485</v>
      </c>
      <c r="H244" s="4" t="s">
        <v>742</v>
      </c>
      <c r="I244" s="30" t="s">
        <v>8</v>
      </c>
    </row>
    <row r="245" spans="1:9" s="1" customFormat="1" ht="15" hidden="1" x14ac:dyDescent="0.25">
      <c r="A245" s="6">
        <v>43242</v>
      </c>
      <c r="B245" s="39" t="s">
        <v>1377</v>
      </c>
      <c r="C245" s="21" t="s">
        <v>12</v>
      </c>
      <c r="D245" s="5" t="s">
        <v>792</v>
      </c>
      <c r="E245" s="79">
        <v>1400</v>
      </c>
      <c r="F245" s="28" t="s">
        <v>550</v>
      </c>
      <c r="G245" s="23" t="s">
        <v>485</v>
      </c>
      <c r="H245" s="4" t="s">
        <v>742</v>
      </c>
      <c r="I245" s="30" t="s">
        <v>8</v>
      </c>
    </row>
    <row r="246" spans="1:9" s="1" customFormat="1" ht="15" hidden="1" x14ac:dyDescent="0.25">
      <c r="A246" s="6">
        <v>43242</v>
      </c>
      <c r="B246" s="39" t="s">
        <v>1378</v>
      </c>
      <c r="C246" s="21" t="s">
        <v>793</v>
      </c>
      <c r="D246" s="5" t="s">
        <v>792</v>
      </c>
      <c r="E246" s="79">
        <v>9000</v>
      </c>
      <c r="F246" s="28" t="s">
        <v>550</v>
      </c>
      <c r="G246" s="23" t="s">
        <v>485</v>
      </c>
      <c r="H246" s="4" t="s">
        <v>742</v>
      </c>
      <c r="I246" s="30" t="s">
        <v>8</v>
      </c>
    </row>
    <row r="247" spans="1:9" s="1" customFormat="1" ht="15" hidden="1" x14ac:dyDescent="0.25">
      <c r="A247" s="6">
        <v>43242</v>
      </c>
      <c r="B247" s="39" t="s">
        <v>1379</v>
      </c>
      <c r="C247" s="21" t="s">
        <v>793</v>
      </c>
      <c r="D247" s="5" t="s">
        <v>792</v>
      </c>
      <c r="E247" s="79">
        <v>3000</v>
      </c>
      <c r="F247" s="28" t="s">
        <v>550</v>
      </c>
      <c r="G247" s="23" t="s">
        <v>485</v>
      </c>
      <c r="H247" s="4" t="s">
        <v>742</v>
      </c>
      <c r="I247" s="30" t="s">
        <v>8</v>
      </c>
    </row>
    <row r="248" spans="1:9" s="1" customFormat="1" ht="15" hidden="1" x14ac:dyDescent="0.25">
      <c r="A248" s="6">
        <v>43242</v>
      </c>
      <c r="B248" s="39" t="s">
        <v>1380</v>
      </c>
      <c r="C248" s="21" t="s">
        <v>12</v>
      </c>
      <c r="D248" s="5" t="s">
        <v>792</v>
      </c>
      <c r="E248" s="79">
        <v>5000</v>
      </c>
      <c r="F248" s="28" t="s">
        <v>550</v>
      </c>
      <c r="G248" s="23" t="s">
        <v>485</v>
      </c>
      <c r="H248" s="4" t="s">
        <v>742</v>
      </c>
      <c r="I248" s="30" t="s">
        <v>8</v>
      </c>
    </row>
    <row r="249" spans="1:9" s="1" customFormat="1" ht="15" hidden="1" x14ac:dyDescent="0.25">
      <c r="A249" s="6">
        <v>43242</v>
      </c>
      <c r="B249" s="39" t="s">
        <v>1381</v>
      </c>
      <c r="C249" s="21" t="s">
        <v>12</v>
      </c>
      <c r="D249" s="5" t="s">
        <v>792</v>
      </c>
      <c r="E249" s="79">
        <v>2600</v>
      </c>
      <c r="F249" s="28" t="s">
        <v>550</v>
      </c>
      <c r="G249" s="23" t="s">
        <v>485</v>
      </c>
      <c r="H249" s="4" t="s">
        <v>742</v>
      </c>
      <c r="I249" s="30" t="s">
        <v>8</v>
      </c>
    </row>
    <row r="250" spans="1:9" s="1" customFormat="1" ht="15" hidden="1" x14ac:dyDescent="0.25">
      <c r="A250" s="6">
        <v>43242</v>
      </c>
      <c r="B250" s="39" t="s">
        <v>1378</v>
      </c>
      <c r="C250" s="21" t="s">
        <v>793</v>
      </c>
      <c r="D250" s="5" t="s">
        <v>792</v>
      </c>
      <c r="E250" s="79">
        <v>9000</v>
      </c>
      <c r="F250" s="28" t="s">
        <v>550</v>
      </c>
      <c r="G250" s="23" t="s">
        <v>485</v>
      </c>
      <c r="H250" s="4" t="s">
        <v>742</v>
      </c>
      <c r="I250" s="30" t="s">
        <v>8</v>
      </c>
    </row>
    <row r="251" spans="1:9" s="1" customFormat="1" ht="15" hidden="1" x14ac:dyDescent="0.25">
      <c r="A251" s="6">
        <v>43242</v>
      </c>
      <c r="B251" s="39" t="s">
        <v>1379</v>
      </c>
      <c r="C251" s="21" t="s">
        <v>793</v>
      </c>
      <c r="D251" s="5" t="s">
        <v>792</v>
      </c>
      <c r="E251" s="79">
        <v>3000</v>
      </c>
      <c r="F251" s="28" t="s">
        <v>550</v>
      </c>
      <c r="G251" s="23" t="s">
        <v>485</v>
      </c>
      <c r="H251" s="4" t="s">
        <v>742</v>
      </c>
      <c r="I251" s="24" t="s">
        <v>8</v>
      </c>
    </row>
    <row r="252" spans="1:9" s="1" customFormat="1" ht="15" hidden="1" x14ac:dyDescent="0.25">
      <c r="A252" s="6">
        <v>43242</v>
      </c>
      <c r="B252" s="39" t="s">
        <v>1382</v>
      </c>
      <c r="C252" s="21" t="s">
        <v>794</v>
      </c>
      <c r="D252" s="5" t="s">
        <v>792</v>
      </c>
      <c r="E252" s="79">
        <v>1500</v>
      </c>
      <c r="F252" s="28" t="s">
        <v>550</v>
      </c>
      <c r="G252" s="23" t="s">
        <v>485</v>
      </c>
      <c r="H252" s="4" t="s">
        <v>742</v>
      </c>
      <c r="I252" s="24" t="s">
        <v>8</v>
      </c>
    </row>
    <row r="253" spans="1:9" s="1" customFormat="1" ht="15" hidden="1" x14ac:dyDescent="0.25">
      <c r="A253" s="6">
        <v>43242</v>
      </c>
      <c r="B253" s="39" t="s">
        <v>1377</v>
      </c>
      <c r="C253" s="21" t="s">
        <v>12</v>
      </c>
      <c r="D253" s="5" t="s">
        <v>792</v>
      </c>
      <c r="E253" s="79">
        <v>4000</v>
      </c>
      <c r="F253" s="28" t="s">
        <v>550</v>
      </c>
      <c r="G253" s="23" t="s">
        <v>485</v>
      </c>
      <c r="H253" s="4" t="s">
        <v>742</v>
      </c>
      <c r="I253" s="24" t="s">
        <v>8</v>
      </c>
    </row>
    <row r="254" spans="1:9" s="1" customFormat="1" ht="15" hidden="1" x14ac:dyDescent="0.25">
      <c r="A254" s="6">
        <v>43242</v>
      </c>
      <c r="B254" s="39" t="s">
        <v>1378</v>
      </c>
      <c r="C254" s="21" t="s">
        <v>793</v>
      </c>
      <c r="D254" s="5" t="s">
        <v>792</v>
      </c>
      <c r="E254" s="79">
        <v>9000</v>
      </c>
      <c r="F254" s="28" t="s">
        <v>550</v>
      </c>
      <c r="G254" s="23" t="s">
        <v>485</v>
      </c>
      <c r="H254" s="4" t="s">
        <v>742</v>
      </c>
      <c r="I254" s="24" t="s">
        <v>8</v>
      </c>
    </row>
    <row r="255" spans="1:9" s="1" customFormat="1" ht="15" hidden="1" x14ac:dyDescent="0.25">
      <c r="A255" s="6">
        <v>43242</v>
      </c>
      <c r="B255" s="39" t="s">
        <v>1379</v>
      </c>
      <c r="C255" s="21" t="s">
        <v>793</v>
      </c>
      <c r="D255" s="5" t="s">
        <v>792</v>
      </c>
      <c r="E255" s="79">
        <v>3000</v>
      </c>
      <c r="F255" s="28" t="s">
        <v>550</v>
      </c>
      <c r="G255" s="23" t="s">
        <v>485</v>
      </c>
      <c r="H255" s="4" t="s">
        <v>742</v>
      </c>
      <c r="I255" s="24" t="s">
        <v>8</v>
      </c>
    </row>
    <row r="256" spans="1:9" s="1" customFormat="1" ht="15" hidden="1" x14ac:dyDescent="0.25">
      <c r="A256" s="6">
        <v>43242</v>
      </c>
      <c r="B256" s="39" t="s">
        <v>1382</v>
      </c>
      <c r="C256" s="21" t="s">
        <v>794</v>
      </c>
      <c r="D256" s="5" t="s">
        <v>792</v>
      </c>
      <c r="E256" s="79">
        <v>2500</v>
      </c>
      <c r="F256" s="28" t="s">
        <v>550</v>
      </c>
      <c r="G256" s="23" t="s">
        <v>485</v>
      </c>
      <c r="H256" s="4" t="s">
        <v>742</v>
      </c>
      <c r="I256" s="24" t="s">
        <v>8</v>
      </c>
    </row>
    <row r="257" spans="1:9" s="1" customFormat="1" ht="15" hidden="1" x14ac:dyDescent="0.25">
      <c r="A257" s="6">
        <v>43242</v>
      </c>
      <c r="B257" s="39" t="s">
        <v>1383</v>
      </c>
      <c r="C257" s="21" t="s">
        <v>12</v>
      </c>
      <c r="D257" s="5" t="s">
        <v>792</v>
      </c>
      <c r="E257" s="79">
        <v>16000</v>
      </c>
      <c r="F257" s="28" t="s">
        <v>550</v>
      </c>
      <c r="G257" s="23" t="s">
        <v>485</v>
      </c>
      <c r="H257" s="4" t="s">
        <v>742</v>
      </c>
      <c r="I257" s="24" t="s">
        <v>8</v>
      </c>
    </row>
    <row r="258" spans="1:9" s="1" customFormat="1" ht="15" hidden="1" x14ac:dyDescent="0.25">
      <c r="A258" s="6">
        <v>43242</v>
      </c>
      <c r="B258" s="39" t="s">
        <v>1377</v>
      </c>
      <c r="C258" s="21" t="s">
        <v>12</v>
      </c>
      <c r="D258" s="5" t="s">
        <v>792</v>
      </c>
      <c r="E258" s="79">
        <v>1000</v>
      </c>
      <c r="F258" s="28" t="s">
        <v>550</v>
      </c>
      <c r="G258" s="23" t="s">
        <v>485</v>
      </c>
      <c r="H258" s="4" t="s">
        <v>742</v>
      </c>
      <c r="I258" s="24" t="s">
        <v>8</v>
      </c>
    </row>
    <row r="259" spans="1:9" s="1" customFormat="1" ht="15" hidden="1" x14ac:dyDescent="0.25">
      <c r="A259" s="6">
        <v>43242</v>
      </c>
      <c r="B259" s="39" t="s">
        <v>1378</v>
      </c>
      <c r="C259" s="21" t="s">
        <v>793</v>
      </c>
      <c r="D259" s="5" t="s">
        <v>792</v>
      </c>
      <c r="E259" s="79">
        <v>9000</v>
      </c>
      <c r="F259" s="28" t="s">
        <v>550</v>
      </c>
      <c r="G259" s="23" t="s">
        <v>485</v>
      </c>
      <c r="H259" s="4" t="s">
        <v>742</v>
      </c>
      <c r="I259" s="24" t="s">
        <v>8</v>
      </c>
    </row>
    <row r="260" spans="1:9" s="1" customFormat="1" ht="15" hidden="1" x14ac:dyDescent="0.25">
      <c r="A260" s="6">
        <v>43242</v>
      </c>
      <c r="B260" s="39" t="s">
        <v>1379</v>
      </c>
      <c r="C260" s="21" t="s">
        <v>793</v>
      </c>
      <c r="D260" s="5" t="s">
        <v>792</v>
      </c>
      <c r="E260" s="79">
        <v>3000</v>
      </c>
      <c r="F260" s="28" t="s">
        <v>550</v>
      </c>
      <c r="G260" s="23" t="s">
        <v>485</v>
      </c>
      <c r="H260" s="4" t="s">
        <v>742</v>
      </c>
      <c r="I260" s="24" t="s">
        <v>8</v>
      </c>
    </row>
    <row r="261" spans="1:9" s="1" customFormat="1" ht="15" hidden="1" x14ac:dyDescent="0.25">
      <c r="A261" s="6">
        <v>43242</v>
      </c>
      <c r="B261" s="39" t="s">
        <v>1382</v>
      </c>
      <c r="C261" s="21" t="s">
        <v>794</v>
      </c>
      <c r="D261" s="5" t="s">
        <v>792</v>
      </c>
      <c r="E261" s="79">
        <v>2000</v>
      </c>
      <c r="F261" s="28" t="s">
        <v>550</v>
      </c>
      <c r="G261" s="23" t="s">
        <v>485</v>
      </c>
      <c r="H261" s="4" t="s">
        <v>742</v>
      </c>
      <c r="I261" s="24" t="s">
        <v>8</v>
      </c>
    </row>
    <row r="262" spans="1:9" s="31" customFormat="1" ht="15" hidden="1" x14ac:dyDescent="0.25">
      <c r="A262" s="6">
        <v>43242</v>
      </c>
      <c r="B262" s="39" t="s">
        <v>1384</v>
      </c>
      <c r="C262" s="21" t="s">
        <v>12</v>
      </c>
      <c r="D262" s="5" t="s">
        <v>792</v>
      </c>
      <c r="E262" s="79">
        <v>5000</v>
      </c>
      <c r="F262" s="28" t="s">
        <v>550</v>
      </c>
      <c r="G262" s="23" t="s">
        <v>485</v>
      </c>
      <c r="H262" s="4" t="s">
        <v>742</v>
      </c>
      <c r="I262" s="30" t="s">
        <v>8</v>
      </c>
    </row>
    <row r="263" spans="1:9" s="31" customFormat="1" ht="15" hidden="1" x14ac:dyDescent="0.25">
      <c r="A263" s="6">
        <v>43242</v>
      </c>
      <c r="B263" s="39" t="s">
        <v>1377</v>
      </c>
      <c r="C263" s="21" t="s">
        <v>12</v>
      </c>
      <c r="D263" s="5" t="s">
        <v>792</v>
      </c>
      <c r="E263" s="79">
        <v>1800</v>
      </c>
      <c r="F263" s="28" t="s">
        <v>550</v>
      </c>
      <c r="G263" s="23" t="s">
        <v>485</v>
      </c>
      <c r="H263" s="4" t="s">
        <v>742</v>
      </c>
      <c r="I263" s="30" t="s">
        <v>8</v>
      </c>
    </row>
    <row r="264" spans="1:9" s="31" customFormat="1" ht="15" hidden="1" x14ac:dyDescent="0.25">
      <c r="A264" s="6">
        <v>43242</v>
      </c>
      <c r="B264" s="39" t="s">
        <v>1385</v>
      </c>
      <c r="C264" s="21" t="s">
        <v>12</v>
      </c>
      <c r="D264" s="5" t="s">
        <v>792</v>
      </c>
      <c r="E264" s="79">
        <v>2500</v>
      </c>
      <c r="F264" s="28" t="s">
        <v>550</v>
      </c>
      <c r="G264" s="23" t="s">
        <v>485</v>
      </c>
      <c r="H264" s="4" t="s">
        <v>742</v>
      </c>
      <c r="I264" s="30" t="s">
        <v>8</v>
      </c>
    </row>
    <row r="265" spans="1:9" s="31" customFormat="1" ht="15" hidden="1" x14ac:dyDescent="0.25">
      <c r="A265" s="6">
        <v>43242</v>
      </c>
      <c r="B265" s="39" t="s">
        <v>1379</v>
      </c>
      <c r="C265" s="21" t="s">
        <v>793</v>
      </c>
      <c r="D265" s="5" t="s">
        <v>792</v>
      </c>
      <c r="E265" s="79">
        <v>3000</v>
      </c>
      <c r="F265" s="28" t="s">
        <v>550</v>
      </c>
      <c r="G265" s="23" t="s">
        <v>485</v>
      </c>
      <c r="H265" s="4" t="s">
        <v>742</v>
      </c>
      <c r="I265" s="30" t="s">
        <v>8</v>
      </c>
    </row>
    <row r="266" spans="1:9" s="31" customFormat="1" hidden="1" x14ac:dyDescent="0.2">
      <c r="A266" s="6">
        <v>43242</v>
      </c>
      <c r="B266" s="7" t="s">
        <v>921</v>
      </c>
      <c r="C266" s="21" t="s">
        <v>45</v>
      </c>
      <c r="D266" s="5" t="s">
        <v>792</v>
      </c>
      <c r="E266" s="8">
        <v>700</v>
      </c>
      <c r="F266" s="28" t="s">
        <v>34</v>
      </c>
      <c r="G266" s="23" t="s">
        <v>485</v>
      </c>
      <c r="H266" s="4" t="s">
        <v>743</v>
      </c>
      <c r="I266" s="30" t="s">
        <v>8</v>
      </c>
    </row>
    <row r="267" spans="1:9" s="31" customFormat="1" hidden="1" x14ac:dyDescent="0.2">
      <c r="A267" s="6">
        <v>43243</v>
      </c>
      <c r="B267" s="39" t="s">
        <v>1017</v>
      </c>
      <c r="C267" s="21" t="s">
        <v>1016</v>
      </c>
      <c r="D267" s="5" t="s">
        <v>10</v>
      </c>
      <c r="E267" s="8">
        <v>29000</v>
      </c>
      <c r="F267" s="28" t="s">
        <v>20</v>
      </c>
      <c r="G267" s="23" t="s">
        <v>485</v>
      </c>
      <c r="H267" s="4" t="s">
        <v>744</v>
      </c>
      <c r="I267" s="30" t="s">
        <v>8</v>
      </c>
    </row>
    <row r="268" spans="1:9" s="31" customFormat="1" hidden="1" x14ac:dyDescent="0.2">
      <c r="A268" s="6">
        <v>43243</v>
      </c>
      <c r="B268" s="39" t="s">
        <v>1018</v>
      </c>
      <c r="C268" s="21" t="s">
        <v>32</v>
      </c>
      <c r="D268" s="5" t="s">
        <v>10</v>
      </c>
      <c r="E268" s="8">
        <v>35000</v>
      </c>
      <c r="F268" s="22" t="s">
        <v>20</v>
      </c>
      <c r="G268" s="23" t="s">
        <v>485</v>
      </c>
      <c r="H268" s="4" t="s">
        <v>745</v>
      </c>
      <c r="I268" s="30" t="s">
        <v>8</v>
      </c>
    </row>
    <row r="269" spans="1:9" s="31" customFormat="1" hidden="1" x14ac:dyDescent="0.2">
      <c r="A269" s="6">
        <v>43243</v>
      </c>
      <c r="B269" s="7" t="s">
        <v>1023</v>
      </c>
      <c r="C269" s="21" t="s">
        <v>12</v>
      </c>
      <c r="D269" s="5" t="s">
        <v>792</v>
      </c>
      <c r="E269" s="8">
        <v>2000</v>
      </c>
      <c r="F269" s="22" t="s">
        <v>25</v>
      </c>
      <c r="G269" s="23" t="s">
        <v>485</v>
      </c>
      <c r="H269" s="4" t="s">
        <v>746</v>
      </c>
      <c r="I269" s="30" t="s">
        <v>8</v>
      </c>
    </row>
    <row r="270" spans="1:9" s="31" customFormat="1" hidden="1" x14ac:dyDescent="0.2">
      <c r="A270" s="6">
        <v>43243</v>
      </c>
      <c r="B270" s="7" t="s">
        <v>1024</v>
      </c>
      <c r="C270" s="21" t="s">
        <v>12</v>
      </c>
      <c r="D270" s="5" t="s">
        <v>792</v>
      </c>
      <c r="E270" s="8">
        <v>8100</v>
      </c>
      <c r="F270" s="22" t="s">
        <v>25</v>
      </c>
      <c r="G270" s="23" t="s">
        <v>485</v>
      </c>
      <c r="H270" s="4" t="s">
        <v>746</v>
      </c>
      <c r="I270" s="30" t="s">
        <v>8</v>
      </c>
    </row>
    <row r="271" spans="1:9" s="31" customFormat="1" hidden="1" x14ac:dyDescent="0.2">
      <c r="A271" s="6">
        <v>43243</v>
      </c>
      <c r="B271" s="7" t="s">
        <v>996</v>
      </c>
      <c r="C271" s="21" t="s">
        <v>793</v>
      </c>
      <c r="D271" s="5" t="s">
        <v>792</v>
      </c>
      <c r="E271" s="8">
        <v>6000</v>
      </c>
      <c r="F271" s="22" t="s">
        <v>25</v>
      </c>
      <c r="G271" s="23" t="s">
        <v>485</v>
      </c>
      <c r="H271" s="4" t="s">
        <v>746</v>
      </c>
      <c r="I271" s="30" t="s">
        <v>8</v>
      </c>
    </row>
    <row r="272" spans="1:9" s="31" customFormat="1" hidden="1" x14ac:dyDescent="0.2">
      <c r="A272" s="6">
        <v>43243</v>
      </c>
      <c r="B272" s="7" t="s">
        <v>997</v>
      </c>
      <c r="C272" s="21" t="s">
        <v>793</v>
      </c>
      <c r="D272" s="5" t="s">
        <v>792</v>
      </c>
      <c r="E272" s="8">
        <v>3000</v>
      </c>
      <c r="F272" s="22" t="s">
        <v>25</v>
      </c>
      <c r="G272" s="23" t="s">
        <v>485</v>
      </c>
      <c r="H272" s="4" t="s">
        <v>746</v>
      </c>
      <c r="I272" s="30" t="s">
        <v>8</v>
      </c>
    </row>
    <row r="273" spans="1:9" s="31" customFormat="1" hidden="1" x14ac:dyDescent="0.2">
      <c r="A273" s="6">
        <v>43243</v>
      </c>
      <c r="B273" s="7" t="s">
        <v>1025</v>
      </c>
      <c r="C273" s="21" t="s">
        <v>12</v>
      </c>
      <c r="D273" s="5" t="s">
        <v>792</v>
      </c>
      <c r="E273" s="8">
        <v>1700</v>
      </c>
      <c r="F273" s="22" t="s">
        <v>25</v>
      </c>
      <c r="G273" s="23" t="s">
        <v>485</v>
      </c>
      <c r="H273" s="4" t="s">
        <v>746</v>
      </c>
      <c r="I273" s="30" t="s">
        <v>8</v>
      </c>
    </row>
    <row r="274" spans="1:9" s="31" customFormat="1" hidden="1" x14ac:dyDescent="0.2">
      <c r="A274" s="6">
        <v>43243</v>
      </c>
      <c r="B274" s="7" t="s">
        <v>1026</v>
      </c>
      <c r="C274" s="21" t="s">
        <v>794</v>
      </c>
      <c r="D274" s="5" t="s">
        <v>792</v>
      </c>
      <c r="E274" s="8">
        <v>4500</v>
      </c>
      <c r="F274" s="22" t="s">
        <v>25</v>
      </c>
      <c r="G274" s="23" t="s">
        <v>485</v>
      </c>
      <c r="H274" s="4" t="s">
        <v>746</v>
      </c>
      <c r="I274" s="30" t="s">
        <v>8</v>
      </c>
    </row>
    <row r="275" spans="1:9" s="31" customFormat="1" hidden="1" x14ac:dyDescent="0.2">
      <c r="A275" s="6">
        <v>43243</v>
      </c>
      <c r="B275" s="7" t="s">
        <v>1027</v>
      </c>
      <c r="C275" s="21" t="s">
        <v>12</v>
      </c>
      <c r="D275" s="5" t="s">
        <v>792</v>
      </c>
      <c r="E275" s="8">
        <v>2000</v>
      </c>
      <c r="F275" s="22" t="s">
        <v>25</v>
      </c>
      <c r="G275" s="23" t="s">
        <v>485</v>
      </c>
      <c r="H275" s="4" t="s">
        <v>746</v>
      </c>
      <c r="I275" s="30" t="s">
        <v>8</v>
      </c>
    </row>
    <row r="276" spans="1:9" s="31" customFormat="1" hidden="1" x14ac:dyDescent="0.2">
      <c r="A276" s="6">
        <v>43243</v>
      </c>
      <c r="B276" s="7" t="s">
        <v>997</v>
      </c>
      <c r="C276" s="21" t="s">
        <v>793</v>
      </c>
      <c r="D276" s="5" t="s">
        <v>792</v>
      </c>
      <c r="E276" s="8">
        <v>3000</v>
      </c>
      <c r="F276" s="22" t="s">
        <v>25</v>
      </c>
      <c r="G276" s="23" t="s">
        <v>485</v>
      </c>
      <c r="H276" s="4" t="s">
        <v>746</v>
      </c>
      <c r="I276" s="30" t="s">
        <v>8</v>
      </c>
    </row>
    <row r="277" spans="1:9" s="31" customFormat="1" hidden="1" x14ac:dyDescent="0.2">
      <c r="A277" s="6">
        <v>43243</v>
      </c>
      <c r="B277" s="7" t="s">
        <v>1028</v>
      </c>
      <c r="C277" s="21" t="s">
        <v>12</v>
      </c>
      <c r="D277" s="5" t="s">
        <v>792</v>
      </c>
      <c r="E277" s="8">
        <v>1800</v>
      </c>
      <c r="F277" s="22" t="s">
        <v>25</v>
      </c>
      <c r="G277" s="23" t="s">
        <v>485</v>
      </c>
      <c r="H277" s="4" t="s">
        <v>746</v>
      </c>
      <c r="I277" s="30" t="s">
        <v>8</v>
      </c>
    </row>
    <row r="278" spans="1:9" s="31" customFormat="1" hidden="1" x14ac:dyDescent="0.2">
      <c r="A278" s="6">
        <v>43243</v>
      </c>
      <c r="B278" s="7" t="s">
        <v>996</v>
      </c>
      <c r="C278" s="21" t="s">
        <v>793</v>
      </c>
      <c r="D278" s="5" t="s">
        <v>792</v>
      </c>
      <c r="E278" s="8">
        <v>6500</v>
      </c>
      <c r="F278" s="22" t="s">
        <v>25</v>
      </c>
      <c r="G278" s="23" t="s">
        <v>485</v>
      </c>
      <c r="H278" s="4" t="s">
        <v>746</v>
      </c>
      <c r="I278" s="30" t="s">
        <v>8</v>
      </c>
    </row>
    <row r="279" spans="1:9" s="31" customFormat="1" hidden="1" x14ac:dyDescent="0.2">
      <c r="A279" s="6">
        <v>43243</v>
      </c>
      <c r="B279" s="7" t="s">
        <v>941</v>
      </c>
      <c r="C279" s="21" t="s">
        <v>794</v>
      </c>
      <c r="D279" s="5" t="s">
        <v>792</v>
      </c>
      <c r="E279" s="8">
        <v>2500</v>
      </c>
      <c r="F279" s="22" t="s">
        <v>25</v>
      </c>
      <c r="G279" s="23" t="s">
        <v>485</v>
      </c>
      <c r="H279" s="4" t="s">
        <v>746</v>
      </c>
      <c r="I279" s="30" t="s">
        <v>8</v>
      </c>
    </row>
    <row r="280" spans="1:9" s="31" customFormat="1" hidden="1" x14ac:dyDescent="0.2">
      <c r="A280" s="6">
        <v>43243</v>
      </c>
      <c r="B280" s="7" t="s">
        <v>1029</v>
      </c>
      <c r="C280" s="21" t="s">
        <v>12</v>
      </c>
      <c r="D280" s="5" t="s">
        <v>792</v>
      </c>
      <c r="E280" s="8">
        <v>3000</v>
      </c>
      <c r="F280" s="22" t="s">
        <v>25</v>
      </c>
      <c r="G280" s="23" t="s">
        <v>485</v>
      </c>
      <c r="H280" s="4" t="s">
        <v>746</v>
      </c>
      <c r="I280" s="30" t="s">
        <v>8</v>
      </c>
    </row>
    <row r="281" spans="1:9" s="31" customFormat="1" hidden="1" x14ac:dyDescent="0.2">
      <c r="A281" s="6">
        <v>43243</v>
      </c>
      <c r="B281" s="7" t="s">
        <v>996</v>
      </c>
      <c r="C281" s="21" t="s">
        <v>793</v>
      </c>
      <c r="D281" s="5" t="s">
        <v>792</v>
      </c>
      <c r="E281" s="8">
        <v>6000</v>
      </c>
      <c r="F281" s="22" t="s">
        <v>25</v>
      </c>
      <c r="G281" s="23" t="s">
        <v>485</v>
      </c>
      <c r="H281" s="4" t="s">
        <v>746</v>
      </c>
      <c r="I281" s="30" t="s">
        <v>8</v>
      </c>
    </row>
    <row r="282" spans="1:9" s="31" customFormat="1" hidden="1" x14ac:dyDescent="0.2">
      <c r="A282" s="6">
        <v>43243</v>
      </c>
      <c r="B282" s="7" t="s">
        <v>997</v>
      </c>
      <c r="C282" s="21" t="s">
        <v>793</v>
      </c>
      <c r="D282" s="5" t="s">
        <v>792</v>
      </c>
      <c r="E282" s="8">
        <v>3000</v>
      </c>
      <c r="F282" s="22" t="s">
        <v>25</v>
      </c>
      <c r="G282" s="23" t="s">
        <v>485</v>
      </c>
      <c r="H282" s="4" t="s">
        <v>746</v>
      </c>
      <c r="I282" s="30" t="s">
        <v>8</v>
      </c>
    </row>
    <row r="283" spans="1:9" s="31" customFormat="1" hidden="1" x14ac:dyDescent="0.2">
      <c r="A283" s="6">
        <v>43243</v>
      </c>
      <c r="B283" s="7" t="s">
        <v>1030</v>
      </c>
      <c r="C283" s="21" t="s">
        <v>12</v>
      </c>
      <c r="D283" s="5" t="s">
        <v>792</v>
      </c>
      <c r="E283" s="8">
        <v>2600</v>
      </c>
      <c r="F283" s="22" t="s">
        <v>25</v>
      </c>
      <c r="G283" s="23" t="s">
        <v>485</v>
      </c>
      <c r="H283" s="4" t="s">
        <v>746</v>
      </c>
      <c r="I283" s="30" t="s">
        <v>8</v>
      </c>
    </row>
    <row r="284" spans="1:9" s="31" customFormat="1" hidden="1" x14ac:dyDescent="0.2">
      <c r="A284" s="6">
        <v>43243</v>
      </c>
      <c r="B284" s="7" t="s">
        <v>1026</v>
      </c>
      <c r="C284" s="21" t="s">
        <v>794</v>
      </c>
      <c r="D284" s="5" t="s">
        <v>792</v>
      </c>
      <c r="E284" s="8">
        <v>5000</v>
      </c>
      <c r="F284" s="22" t="s">
        <v>25</v>
      </c>
      <c r="G284" s="23" t="s">
        <v>485</v>
      </c>
      <c r="H284" s="4" t="s">
        <v>746</v>
      </c>
      <c r="I284" s="30" t="s">
        <v>8</v>
      </c>
    </row>
    <row r="285" spans="1:9" s="31" customFormat="1" hidden="1" x14ac:dyDescent="0.2">
      <c r="A285" s="6">
        <v>43243</v>
      </c>
      <c r="B285" s="7" t="s">
        <v>1031</v>
      </c>
      <c r="C285" s="21" t="s">
        <v>12</v>
      </c>
      <c r="D285" s="5" t="s">
        <v>792</v>
      </c>
      <c r="E285" s="8">
        <v>2500</v>
      </c>
      <c r="F285" s="22" t="s">
        <v>25</v>
      </c>
      <c r="G285" s="23" t="s">
        <v>485</v>
      </c>
      <c r="H285" s="4" t="s">
        <v>746</v>
      </c>
      <c r="I285" s="30" t="s">
        <v>8</v>
      </c>
    </row>
    <row r="286" spans="1:9" s="31" customFormat="1" hidden="1" x14ac:dyDescent="0.2">
      <c r="A286" s="6">
        <v>43243</v>
      </c>
      <c r="B286" s="7" t="s">
        <v>1033</v>
      </c>
      <c r="C286" s="21" t="s">
        <v>793</v>
      </c>
      <c r="D286" s="5" t="s">
        <v>792</v>
      </c>
      <c r="E286" s="8">
        <v>6500</v>
      </c>
      <c r="F286" s="22" t="s">
        <v>25</v>
      </c>
      <c r="G286" s="23" t="s">
        <v>485</v>
      </c>
      <c r="H286" s="4" t="s">
        <v>746</v>
      </c>
      <c r="I286" s="30" t="s">
        <v>8</v>
      </c>
    </row>
    <row r="287" spans="1:9" s="31" customFormat="1" hidden="1" x14ac:dyDescent="0.2">
      <c r="A287" s="6">
        <v>43243</v>
      </c>
      <c r="B287" s="7" t="s">
        <v>1034</v>
      </c>
      <c r="C287" s="21" t="s">
        <v>793</v>
      </c>
      <c r="D287" s="5" t="s">
        <v>792</v>
      </c>
      <c r="E287" s="8">
        <v>3000</v>
      </c>
      <c r="F287" s="22" t="s">
        <v>25</v>
      </c>
      <c r="G287" s="23" t="s">
        <v>485</v>
      </c>
      <c r="H287" s="4" t="s">
        <v>746</v>
      </c>
      <c r="I287" s="30" t="s">
        <v>8</v>
      </c>
    </row>
    <row r="288" spans="1:9" s="31" customFormat="1" hidden="1" x14ac:dyDescent="0.2">
      <c r="A288" s="6">
        <v>43243</v>
      </c>
      <c r="B288" s="7" t="s">
        <v>1032</v>
      </c>
      <c r="C288" s="21" t="s">
        <v>12</v>
      </c>
      <c r="D288" s="5" t="s">
        <v>792</v>
      </c>
      <c r="E288" s="8">
        <v>1800</v>
      </c>
      <c r="F288" s="22" t="s">
        <v>25</v>
      </c>
      <c r="G288" s="23" t="s">
        <v>485</v>
      </c>
      <c r="H288" s="4" t="s">
        <v>746</v>
      </c>
      <c r="I288" s="30" t="s">
        <v>8</v>
      </c>
    </row>
    <row r="289" spans="1:9" s="31" customFormat="1" hidden="1" x14ac:dyDescent="0.2">
      <c r="A289" s="6">
        <v>43243</v>
      </c>
      <c r="B289" s="7" t="s">
        <v>1026</v>
      </c>
      <c r="C289" s="21" t="s">
        <v>794</v>
      </c>
      <c r="D289" s="5" t="s">
        <v>792</v>
      </c>
      <c r="E289" s="8">
        <v>2700</v>
      </c>
      <c r="F289" s="22" t="s">
        <v>25</v>
      </c>
      <c r="G289" s="23" t="s">
        <v>485</v>
      </c>
      <c r="H289" s="4" t="s">
        <v>746</v>
      </c>
      <c r="I289" s="30" t="s">
        <v>8</v>
      </c>
    </row>
    <row r="290" spans="1:9" s="31" customFormat="1" hidden="1" x14ac:dyDescent="0.2">
      <c r="A290" s="6">
        <v>43243</v>
      </c>
      <c r="B290" s="7" t="s">
        <v>1033</v>
      </c>
      <c r="C290" s="21" t="s">
        <v>793</v>
      </c>
      <c r="D290" s="5" t="s">
        <v>792</v>
      </c>
      <c r="E290" s="8">
        <v>6500</v>
      </c>
      <c r="F290" s="22" t="s">
        <v>25</v>
      </c>
      <c r="G290" s="23" t="s">
        <v>485</v>
      </c>
      <c r="H290" s="4" t="s">
        <v>746</v>
      </c>
      <c r="I290" s="30" t="s">
        <v>8</v>
      </c>
    </row>
    <row r="291" spans="1:9" s="31" customFormat="1" hidden="1" x14ac:dyDescent="0.2">
      <c r="A291" s="6">
        <v>43243</v>
      </c>
      <c r="B291" s="7" t="s">
        <v>1034</v>
      </c>
      <c r="C291" s="21" t="s">
        <v>793</v>
      </c>
      <c r="D291" s="5" t="s">
        <v>792</v>
      </c>
      <c r="E291" s="8">
        <v>3000</v>
      </c>
      <c r="F291" s="22" t="s">
        <v>25</v>
      </c>
      <c r="G291" s="23" t="s">
        <v>485</v>
      </c>
      <c r="H291" s="4" t="s">
        <v>746</v>
      </c>
      <c r="I291" s="30" t="s">
        <v>8</v>
      </c>
    </row>
    <row r="292" spans="1:9" s="31" customFormat="1" hidden="1" x14ac:dyDescent="0.2">
      <c r="A292" s="6">
        <v>43243</v>
      </c>
      <c r="B292" s="7" t="s">
        <v>1035</v>
      </c>
      <c r="C292" s="21" t="s">
        <v>12</v>
      </c>
      <c r="D292" s="5" t="s">
        <v>792</v>
      </c>
      <c r="E292" s="8">
        <v>1600</v>
      </c>
      <c r="F292" s="22" t="s">
        <v>25</v>
      </c>
      <c r="G292" s="23" t="s">
        <v>485</v>
      </c>
      <c r="H292" s="4" t="s">
        <v>746</v>
      </c>
      <c r="I292" s="30" t="s">
        <v>8</v>
      </c>
    </row>
    <row r="293" spans="1:9" s="31" customFormat="1" hidden="1" x14ac:dyDescent="0.2">
      <c r="A293" s="6">
        <v>43243</v>
      </c>
      <c r="B293" s="7" t="s">
        <v>1026</v>
      </c>
      <c r="C293" s="21" t="s">
        <v>794</v>
      </c>
      <c r="D293" s="5" t="s">
        <v>792</v>
      </c>
      <c r="E293" s="8">
        <v>3500</v>
      </c>
      <c r="F293" s="22" t="s">
        <v>25</v>
      </c>
      <c r="G293" s="23" t="s">
        <v>485</v>
      </c>
      <c r="H293" s="4" t="s">
        <v>746</v>
      </c>
      <c r="I293" s="30" t="s">
        <v>8</v>
      </c>
    </row>
    <row r="294" spans="1:9" s="31" customFormat="1" hidden="1" x14ac:dyDescent="0.2">
      <c r="A294" s="6">
        <v>43243</v>
      </c>
      <c r="B294" s="7" t="s">
        <v>1033</v>
      </c>
      <c r="C294" s="21" t="s">
        <v>793</v>
      </c>
      <c r="D294" s="5" t="s">
        <v>792</v>
      </c>
      <c r="E294" s="8">
        <v>6500</v>
      </c>
      <c r="F294" s="22" t="s">
        <v>25</v>
      </c>
      <c r="G294" s="23" t="s">
        <v>485</v>
      </c>
      <c r="H294" s="4" t="s">
        <v>746</v>
      </c>
      <c r="I294" s="30" t="s">
        <v>8</v>
      </c>
    </row>
    <row r="295" spans="1:9" s="31" customFormat="1" hidden="1" x14ac:dyDescent="0.2">
      <c r="A295" s="6">
        <v>43243</v>
      </c>
      <c r="B295" s="7" t="s">
        <v>1034</v>
      </c>
      <c r="C295" s="21" t="s">
        <v>793</v>
      </c>
      <c r="D295" s="5" t="s">
        <v>792</v>
      </c>
      <c r="E295" s="8">
        <v>3000</v>
      </c>
      <c r="F295" s="22" t="s">
        <v>25</v>
      </c>
      <c r="G295" s="23" t="s">
        <v>485</v>
      </c>
      <c r="H295" s="4" t="s">
        <v>746</v>
      </c>
      <c r="I295" s="30" t="s">
        <v>8</v>
      </c>
    </row>
    <row r="296" spans="1:9" s="31" customFormat="1" hidden="1" x14ac:dyDescent="0.2">
      <c r="A296" s="6">
        <v>43243</v>
      </c>
      <c r="B296" s="7" t="s">
        <v>1035</v>
      </c>
      <c r="C296" s="21" t="s">
        <v>12</v>
      </c>
      <c r="D296" s="5" t="s">
        <v>792</v>
      </c>
      <c r="E296" s="8">
        <v>2700</v>
      </c>
      <c r="F296" s="22" t="s">
        <v>25</v>
      </c>
      <c r="G296" s="23" t="s">
        <v>485</v>
      </c>
      <c r="H296" s="4" t="s">
        <v>746</v>
      </c>
      <c r="I296" s="30" t="s">
        <v>8</v>
      </c>
    </row>
    <row r="297" spans="1:9" s="31" customFormat="1" hidden="1" x14ac:dyDescent="0.2">
      <c r="A297" s="6">
        <v>43243</v>
      </c>
      <c r="B297" s="7" t="s">
        <v>1026</v>
      </c>
      <c r="C297" s="21" t="s">
        <v>794</v>
      </c>
      <c r="D297" s="5" t="s">
        <v>792</v>
      </c>
      <c r="E297" s="8">
        <v>2800</v>
      </c>
      <c r="F297" s="22" t="s">
        <v>25</v>
      </c>
      <c r="G297" s="23" t="s">
        <v>485</v>
      </c>
      <c r="H297" s="4" t="s">
        <v>746</v>
      </c>
      <c r="I297" s="30" t="s">
        <v>8</v>
      </c>
    </row>
    <row r="298" spans="1:9" s="31" customFormat="1" hidden="1" x14ac:dyDescent="0.2">
      <c r="A298" s="6">
        <v>43243</v>
      </c>
      <c r="B298" s="7" t="s">
        <v>1034</v>
      </c>
      <c r="C298" s="21" t="s">
        <v>793</v>
      </c>
      <c r="D298" s="5" t="s">
        <v>792</v>
      </c>
      <c r="E298" s="8">
        <v>3000</v>
      </c>
      <c r="F298" s="22" t="s">
        <v>25</v>
      </c>
      <c r="G298" s="23" t="s">
        <v>485</v>
      </c>
      <c r="H298" s="4" t="s">
        <v>746</v>
      </c>
      <c r="I298" s="30" t="s">
        <v>8</v>
      </c>
    </row>
    <row r="299" spans="1:9" s="31" customFormat="1" hidden="1" x14ac:dyDescent="0.2">
      <c r="A299" s="6">
        <v>43243</v>
      </c>
      <c r="B299" s="7" t="s">
        <v>1039</v>
      </c>
      <c r="C299" s="21" t="s">
        <v>12</v>
      </c>
      <c r="D299" s="5" t="s">
        <v>792</v>
      </c>
      <c r="E299" s="8">
        <v>2100</v>
      </c>
      <c r="F299" s="22" t="s">
        <v>25</v>
      </c>
      <c r="G299" s="23" t="s">
        <v>485</v>
      </c>
      <c r="H299" s="4" t="s">
        <v>746</v>
      </c>
      <c r="I299" s="30" t="s">
        <v>8</v>
      </c>
    </row>
    <row r="300" spans="1:9" s="31" customFormat="1" hidden="1" x14ac:dyDescent="0.2">
      <c r="A300" s="6">
        <v>43243</v>
      </c>
      <c r="B300" s="7" t="s">
        <v>1026</v>
      </c>
      <c r="C300" s="21" t="s">
        <v>794</v>
      </c>
      <c r="D300" s="5" t="s">
        <v>792</v>
      </c>
      <c r="E300" s="8">
        <v>2800</v>
      </c>
      <c r="F300" s="22" t="s">
        <v>25</v>
      </c>
      <c r="G300" s="23" t="s">
        <v>485</v>
      </c>
      <c r="H300" s="4" t="s">
        <v>746</v>
      </c>
      <c r="I300" s="30" t="s">
        <v>8</v>
      </c>
    </row>
    <row r="301" spans="1:9" s="31" customFormat="1" hidden="1" x14ac:dyDescent="0.2">
      <c r="A301" s="6">
        <v>43243</v>
      </c>
      <c r="B301" s="7" t="s">
        <v>1038</v>
      </c>
      <c r="C301" s="21" t="s">
        <v>12</v>
      </c>
      <c r="D301" s="5" t="s">
        <v>792</v>
      </c>
      <c r="E301" s="8">
        <v>5000</v>
      </c>
      <c r="F301" s="22" t="s">
        <v>25</v>
      </c>
      <c r="G301" s="23" t="s">
        <v>485</v>
      </c>
      <c r="H301" s="4" t="s">
        <v>746</v>
      </c>
      <c r="I301" s="30" t="s">
        <v>8</v>
      </c>
    </row>
    <row r="302" spans="1:9" s="31" customFormat="1" hidden="1" x14ac:dyDescent="0.2">
      <c r="A302" s="6">
        <v>43243</v>
      </c>
      <c r="B302" s="7" t="s">
        <v>1034</v>
      </c>
      <c r="C302" s="21" t="s">
        <v>793</v>
      </c>
      <c r="D302" s="5" t="s">
        <v>792</v>
      </c>
      <c r="E302" s="8">
        <v>3000</v>
      </c>
      <c r="F302" s="22" t="s">
        <v>25</v>
      </c>
      <c r="G302" s="23" t="s">
        <v>485</v>
      </c>
      <c r="H302" s="4" t="s">
        <v>747</v>
      </c>
      <c r="I302" s="30" t="s">
        <v>8</v>
      </c>
    </row>
    <row r="303" spans="1:9" s="31" customFormat="1" hidden="1" x14ac:dyDescent="0.2">
      <c r="A303" s="6">
        <v>43243</v>
      </c>
      <c r="B303" s="7" t="s">
        <v>1022</v>
      </c>
      <c r="C303" s="21" t="s">
        <v>12</v>
      </c>
      <c r="D303" s="5" t="s">
        <v>792</v>
      </c>
      <c r="E303" s="8">
        <v>2000</v>
      </c>
      <c r="F303" s="22" t="s">
        <v>25</v>
      </c>
      <c r="G303" s="23" t="s">
        <v>485</v>
      </c>
      <c r="H303" s="4" t="s">
        <v>746</v>
      </c>
      <c r="I303" s="30" t="s">
        <v>8</v>
      </c>
    </row>
    <row r="304" spans="1:9" s="31" customFormat="1" hidden="1" x14ac:dyDescent="0.2">
      <c r="A304" s="6">
        <v>43243</v>
      </c>
      <c r="B304" s="7" t="s">
        <v>1040</v>
      </c>
      <c r="C304" s="21" t="s">
        <v>793</v>
      </c>
      <c r="D304" s="5" t="s">
        <v>792</v>
      </c>
      <c r="E304" s="8">
        <v>14000</v>
      </c>
      <c r="F304" s="22" t="s">
        <v>25</v>
      </c>
      <c r="G304" s="23" t="s">
        <v>485</v>
      </c>
      <c r="H304" s="4" t="s">
        <v>746</v>
      </c>
      <c r="I304" s="30" t="s">
        <v>8</v>
      </c>
    </row>
    <row r="305" spans="1:9" s="31" customFormat="1" hidden="1" x14ac:dyDescent="0.2">
      <c r="A305" s="6">
        <v>43243</v>
      </c>
      <c r="B305" s="7" t="s">
        <v>1026</v>
      </c>
      <c r="C305" s="21" t="s">
        <v>794</v>
      </c>
      <c r="D305" s="5" t="s">
        <v>792</v>
      </c>
      <c r="E305" s="8">
        <v>2000</v>
      </c>
      <c r="F305" s="22" t="s">
        <v>25</v>
      </c>
      <c r="G305" s="23" t="s">
        <v>485</v>
      </c>
      <c r="H305" s="4" t="s">
        <v>746</v>
      </c>
      <c r="I305" s="30" t="s">
        <v>8</v>
      </c>
    </row>
    <row r="306" spans="1:9" s="31" customFormat="1" hidden="1" x14ac:dyDescent="0.2">
      <c r="A306" s="6">
        <v>43243</v>
      </c>
      <c r="B306" s="7" t="s">
        <v>1034</v>
      </c>
      <c r="C306" s="21" t="s">
        <v>793</v>
      </c>
      <c r="D306" s="5" t="s">
        <v>792</v>
      </c>
      <c r="E306" s="8">
        <v>3000</v>
      </c>
      <c r="F306" s="22" t="s">
        <v>25</v>
      </c>
      <c r="G306" s="23" t="s">
        <v>485</v>
      </c>
      <c r="H306" s="4" t="s">
        <v>746</v>
      </c>
      <c r="I306" s="30" t="s">
        <v>8</v>
      </c>
    </row>
    <row r="307" spans="1:9" s="31" customFormat="1" hidden="1" x14ac:dyDescent="0.2">
      <c r="A307" s="6">
        <v>43243</v>
      </c>
      <c r="B307" s="7" t="s">
        <v>1037</v>
      </c>
      <c r="C307" s="21" t="s">
        <v>12</v>
      </c>
      <c r="D307" s="5" t="s">
        <v>792</v>
      </c>
      <c r="E307" s="8">
        <v>2000</v>
      </c>
      <c r="F307" s="22" t="s">
        <v>25</v>
      </c>
      <c r="G307" s="23" t="s">
        <v>485</v>
      </c>
      <c r="H307" s="4" t="s">
        <v>746</v>
      </c>
      <c r="I307" s="30" t="s">
        <v>8</v>
      </c>
    </row>
    <row r="308" spans="1:9" s="31" customFormat="1" hidden="1" x14ac:dyDescent="0.2">
      <c r="A308" s="6">
        <v>43243</v>
      </c>
      <c r="B308" s="7" t="s">
        <v>1036</v>
      </c>
      <c r="C308" s="21" t="s">
        <v>12</v>
      </c>
      <c r="D308" s="5" t="s">
        <v>792</v>
      </c>
      <c r="E308" s="8">
        <v>9000</v>
      </c>
      <c r="F308" s="22" t="s">
        <v>25</v>
      </c>
      <c r="G308" s="23" t="s">
        <v>485</v>
      </c>
      <c r="H308" s="4" t="s">
        <v>746</v>
      </c>
      <c r="I308" s="30" t="s">
        <v>8</v>
      </c>
    </row>
    <row r="309" spans="1:9" s="31" customFormat="1" hidden="1" x14ac:dyDescent="0.2">
      <c r="A309" s="6">
        <v>43243</v>
      </c>
      <c r="B309" s="7" t="s">
        <v>1051</v>
      </c>
      <c r="C309" s="21" t="s">
        <v>45</v>
      </c>
      <c r="D309" s="5" t="s">
        <v>792</v>
      </c>
      <c r="E309" s="8">
        <v>2200</v>
      </c>
      <c r="F309" s="22" t="s">
        <v>34</v>
      </c>
      <c r="G309" s="23" t="s">
        <v>485</v>
      </c>
      <c r="H309" s="4" t="s">
        <v>747</v>
      </c>
      <c r="I309" s="30" t="s">
        <v>8</v>
      </c>
    </row>
    <row r="310" spans="1:9" s="31" customFormat="1" hidden="1" x14ac:dyDescent="0.2">
      <c r="A310" s="6">
        <v>43243</v>
      </c>
      <c r="B310" s="7" t="s">
        <v>1041</v>
      </c>
      <c r="C310" s="21" t="s">
        <v>12</v>
      </c>
      <c r="D310" s="5" t="s">
        <v>23</v>
      </c>
      <c r="E310" s="8">
        <v>2500</v>
      </c>
      <c r="F310" s="22" t="s">
        <v>24</v>
      </c>
      <c r="G310" s="23" t="s">
        <v>485</v>
      </c>
      <c r="H310" s="4" t="s">
        <v>748</v>
      </c>
      <c r="I310" s="30" t="s">
        <v>8</v>
      </c>
    </row>
    <row r="311" spans="1:9" s="31" customFormat="1" hidden="1" x14ac:dyDescent="0.2">
      <c r="A311" s="6">
        <v>43243</v>
      </c>
      <c r="B311" s="7" t="s">
        <v>1042</v>
      </c>
      <c r="C311" s="21" t="s">
        <v>12</v>
      </c>
      <c r="D311" s="5" t="s">
        <v>23</v>
      </c>
      <c r="E311" s="8">
        <v>3000</v>
      </c>
      <c r="F311" s="22" t="s">
        <v>24</v>
      </c>
      <c r="G311" s="23" t="s">
        <v>485</v>
      </c>
      <c r="H311" s="4" t="s">
        <v>748</v>
      </c>
      <c r="I311" s="30" t="s">
        <v>8</v>
      </c>
    </row>
    <row r="312" spans="1:9" s="31" customFormat="1" hidden="1" x14ac:dyDescent="0.2">
      <c r="A312" s="6">
        <v>43243</v>
      </c>
      <c r="B312" s="7" t="s">
        <v>1043</v>
      </c>
      <c r="C312" s="21" t="s">
        <v>12</v>
      </c>
      <c r="D312" s="5" t="s">
        <v>23</v>
      </c>
      <c r="E312" s="8">
        <v>3000</v>
      </c>
      <c r="F312" s="22" t="s">
        <v>24</v>
      </c>
      <c r="G312" s="23" t="s">
        <v>485</v>
      </c>
      <c r="H312" s="4" t="s">
        <v>748</v>
      </c>
      <c r="I312" s="30" t="s">
        <v>8</v>
      </c>
    </row>
    <row r="313" spans="1:9" s="31" customFormat="1" hidden="1" x14ac:dyDescent="0.2">
      <c r="A313" s="6">
        <v>43243</v>
      </c>
      <c r="B313" s="7" t="s">
        <v>1044</v>
      </c>
      <c r="C313" s="21" t="s">
        <v>12</v>
      </c>
      <c r="D313" s="5" t="s">
        <v>23</v>
      </c>
      <c r="E313" s="8">
        <v>3000</v>
      </c>
      <c r="F313" s="22" t="s">
        <v>24</v>
      </c>
      <c r="G313" s="23" t="s">
        <v>485</v>
      </c>
      <c r="H313" s="4" t="s">
        <v>748</v>
      </c>
      <c r="I313" s="30" t="s">
        <v>8</v>
      </c>
    </row>
    <row r="314" spans="1:9" s="31" customFormat="1" hidden="1" x14ac:dyDescent="0.2">
      <c r="A314" s="6">
        <v>43243</v>
      </c>
      <c r="B314" s="7" t="s">
        <v>1045</v>
      </c>
      <c r="C314" s="21" t="s">
        <v>12</v>
      </c>
      <c r="D314" s="5" t="s">
        <v>23</v>
      </c>
      <c r="E314" s="8">
        <v>3000</v>
      </c>
      <c r="F314" s="22" t="s">
        <v>24</v>
      </c>
      <c r="G314" s="23" t="s">
        <v>485</v>
      </c>
      <c r="H314" s="4" t="s">
        <v>748</v>
      </c>
      <c r="I314" s="30" t="s">
        <v>8</v>
      </c>
    </row>
    <row r="315" spans="1:9" s="31" customFormat="1" hidden="1" x14ac:dyDescent="0.2">
      <c r="A315" s="6">
        <v>43243</v>
      </c>
      <c r="B315" s="7" t="s">
        <v>1046</v>
      </c>
      <c r="C315" s="21" t="s">
        <v>12</v>
      </c>
      <c r="D315" s="5" t="s">
        <v>23</v>
      </c>
      <c r="E315" s="8">
        <v>4000</v>
      </c>
      <c r="F315" s="22" t="s">
        <v>24</v>
      </c>
      <c r="G315" s="23" t="s">
        <v>485</v>
      </c>
      <c r="H315" s="4" t="s">
        <v>748</v>
      </c>
      <c r="I315" s="30" t="s">
        <v>8</v>
      </c>
    </row>
    <row r="316" spans="1:9" s="31" customFormat="1" hidden="1" x14ac:dyDescent="0.2">
      <c r="A316" s="6">
        <v>43243</v>
      </c>
      <c r="B316" s="7" t="s">
        <v>1047</v>
      </c>
      <c r="C316" s="21" t="s">
        <v>12</v>
      </c>
      <c r="D316" s="5" t="s">
        <v>23</v>
      </c>
      <c r="E316" s="8">
        <v>2500</v>
      </c>
      <c r="F316" s="22" t="s">
        <v>24</v>
      </c>
      <c r="G316" s="23" t="s">
        <v>485</v>
      </c>
      <c r="H316" s="4" t="s">
        <v>748</v>
      </c>
      <c r="I316" s="30" t="s">
        <v>8</v>
      </c>
    </row>
    <row r="317" spans="1:9" s="31" customFormat="1" hidden="1" x14ac:dyDescent="0.2">
      <c r="A317" s="6">
        <v>43243</v>
      </c>
      <c r="B317" s="7" t="s">
        <v>1048</v>
      </c>
      <c r="C317" s="21" t="s">
        <v>12</v>
      </c>
      <c r="D317" s="5" t="s">
        <v>23</v>
      </c>
      <c r="E317" s="8">
        <v>3000</v>
      </c>
      <c r="F317" s="22" t="s">
        <v>24</v>
      </c>
      <c r="G317" s="23" t="s">
        <v>485</v>
      </c>
      <c r="H317" s="4" t="s">
        <v>748</v>
      </c>
      <c r="I317" s="30" t="s">
        <v>8</v>
      </c>
    </row>
    <row r="318" spans="1:9" s="31" customFormat="1" hidden="1" x14ac:dyDescent="0.2">
      <c r="A318" s="6">
        <v>43243</v>
      </c>
      <c r="B318" s="7" t="s">
        <v>1049</v>
      </c>
      <c r="C318" s="21" t="s">
        <v>12</v>
      </c>
      <c r="D318" s="5" t="s">
        <v>23</v>
      </c>
      <c r="E318" s="8">
        <v>3000</v>
      </c>
      <c r="F318" s="22" t="s">
        <v>24</v>
      </c>
      <c r="G318" s="23" t="s">
        <v>485</v>
      </c>
      <c r="H318" s="4" t="s">
        <v>748</v>
      </c>
      <c r="I318" s="30" t="s">
        <v>8</v>
      </c>
    </row>
    <row r="319" spans="1:9" s="31" customFormat="1" hidden="1" x14ac:dyDescent="0.2">
      <c r="A319" s="6">
        <v>43243</v>
      </c>
      <c r="B319" s="7" t="s">
        <v>1050</v>
      </c>
      <c r="C319" s="21" t="s">
        <v>12</v>
      </c>
      <c r="D319" s="5" t="s">
        <v>23</v>
      </c>
      <c r="E319" s="8">
        <v>3500</v>
      </c>
      <c r="F319" s="22" t="s">
        <v>24</v>
      </c>
      <c r="G319" s="23" t="s">
        <v>485</v>
      </c>
      <c r="H319" s="4" t="s">
        <v>748</v>
      </c>
      <c r="I319" s="30" t="s">
        <v>8</v>
      </c>
    </row>
    <row r="320" spans="1:9" s="31" customFormat="1" hidden="1" x14ac:dyDescent="0.2">
      <c r="A320" s="6">
        <v>43243</v>
      </c>
      <c r="B320" s="7" t="s">
        <v>790</v>
      </c>
      <c r="C320" s="21" t="s">
        <v>12</v>
      </c>
      <c r="D320" s="5" t="s">
        <v>15</v>
      </c>
      <c r="E320" s="8">
        <v>5000</v>
      </c>
      <c r="F320" s="22" t="s">
        <v>17</v>
      </c>
      <c r="G320" s="23" t="s">
        <v>485</v>
      </c>
      <c r="H320" s="4" t="s">
        <v>749</v>
      </c>
      <c r="I320" s="30" t="s">
        <v>8</v>
      </c>
    </row>
    <row r="321" spans="1:9" s="31" customFormat="1" hidden="1" x14ac:dyDescent="0.2">
      <c r="A321" s="6">
        <v>43243</v>
      </c>
      <c r="B321" s="7" t="s">
        <v>791</v>
      </c>
      <c r="C321" s="21" t="s">
        <v>840</v>
      </c>
      <c r="D321" s="5" t="s">
        <v>10</v>
      </c>
      <c r="E321" s="8">
        <v>1000</v>
      </c>
      <c r="F321" s="22" t="s">
        <v>20</v>
      </c>
      <c r="G321" s="23" t="s">
        <v>485</v>
      </c>
      <c r="H321" s="4" t="s">
        <v>750</v>
      </c>
      <c r="I321" s="30" t="s">
        <v>8</v>
      </c>
    </row>
    <row r="322" spans="1:9" s="31" customFormat="1" hidden="1" x14ac:dyDescent="0.2">
      <c r="A322" s="6">
        <v>43243</v>
      </c>
      <c r="B322" s="7" t="s">
        <v>1052</v>
      </c>
      <c r="C322" s="21" t="s">
        <v>12</v>
      </c>
      <c r="D322" s="5" t="s">
        <v>15</v>
      </c>
      <c r="E322" s="8">
        <v>3300</v>
      </c>
      <c r="F322" s="22" t="s">
        <v>17</v>
      </c>
      <c r="G322" s="23" t="s">
        <v>485</v>
      </c>
      <c r="H322" s="4" t="s">
        <v>751</v>
      </c>
      <c r="I322" s="30" t="s">
        <v>8</v>
      </c>
    </row>
    <row r="323" spans="1:9" s="31" customFormat="1" hidden="1" x14ac:dyDescent="0.2">
      <c r="A323" s="6">
        <v>43243</v>
      </c>
      <c r="B323" s="7" t="s">
        <v>1053</v>
      </c>
      <c r="C323" s="21" t="s">
        <v>12</v>
      </c>
      <c r="D323" s="5" t="s">
        <v>10</v>
      </c>
      <c r="E323" s="8">
        <v>3500</v>
      </c>
      <c r="F323" s="22" t="s">
        <v>34</v>
      </c>
      <c r="G323" s="23" t="s">
        <v>485</v>
      </c>
      <c r="H323" s="4" t="s">
        <v>752</v>
      </c>
      <c r="I323" s="30" t="s">
        <v>8</v>
      </c>
    </row>
    <row r="324" spans="1:9" s="31" customFormat="1" hidden="1" x14ac:dyDescent="0.2">
      <c r="A324" s="6">
        <v>43246</v>
      </c>
      <c r="B324" s="7" t="s">
        <v>917</v>
      </c>
      <c r="C324" s="21" t="s">
        <v>45</v>
      </c>
      <c r="D324" s="5" t="s">
        <v>792</v>
      </c>
      <c r="E324" s="8">
        <v>1500</v>
      </c>
      <c r="F324" s="22" t="s">
        <v>24</v>
      </c>
      <c r="G324" s="23" t="s">
        <v>485</v>
      </c>
      <c r="H324" s="4" t="s">
        <v>753</v>
      </c>
      <c r="I324" s="30" t="s">
        <v>8</v>
      </c>
    </row>
    <row r="325" spans="1:9" s="31" customFormat="1" hidden="1" x14ac:dyDescent="0.2">
      <c r="A325" s="6">
        <v>43248</v>
      </c>
      <c r="B325" s="7" t="s">
        <v>1054</v>
      </c>
      <c r="C325" s="21" t="s">
        <v>12</v>
      </c>
      <c r="D325" s="5" t="s">
        <v>15</v>
      </c>
      <c r="E325" s="8">
        <v>7000</v>
      </c>
      <c r="F325" s="22" t="s">
        <v>17</v>
      </c>
      <c r="G325" s="23" t="s">
        <v>485</v>
      </c>
      <c r="H325" s="4" t="s">
        <v>754</v>
      </c>
      <c r="I325" s="30" t="s">
        <v>8</v>
      </c>
    </row>
    <row r="326" spans="1:9" s="31" customFormat="1" hidden="1" x14ac:dyDescent="0.2">
      <c r="A326" s="6">
        <v>43248</v>
      </c>
      <c r="B326" s="7" t="s">
        <v>1055</v>
      </c>
      <c r="C326" s="21" t="s">
        <v>12</v>
      </c>
      <c r="D326" s="5" t="s">
        <v>15</v>
      </c>
      <c r="E326" s="8">
        <v>5000</v>
      </c>
      <c r="F326" s="22" t="s">
        <v>16</v>
      </c>
      <c r="G326" s="23" t="s">
        <v>485</v>
      </c>
      <c r="H326" s="4" t="s">
        <v>755</v>
      </c>
      <c r="I326" s="30" t="s">
        <v>8</v>
      </c>
    </row>
    <row r="327" spans="1:9" s="31" customFormat="1" ht="15" x14ac:dyDescent="0.25">
      <c r="A327" s="80">
        <v>43248</v>
      </c>
      <c r="B327" s="52" t="s">
        <v>918</v>
      </c>
      <c r="C327" s="86" t="s">
        <v>12</v>
      </c>
      <c r="D327" s="87" t="s">
        <v>19</v>
      </c>
      <c r="E327" s="10">
        <v>10400</v>
      </c>
      <c r="F327" s="94" t="s">
        <v>20</v>
      </c>
      <c r="G327" s="90" t="s">
        <v>485</v>
      </c>
      <c r="H327" s="85" t="s">
        <v>756</v>
      </c>
      <c r="I327" s="89" t="s">
        <v>8</v>
      </c>
    </row>
    <row r="328" spans="1:9" s="31" customFormat="1" hidden="1" x14ac:dyDescent="0.2">
      <c r="A328" s="6">
        <v>43248</v>
      </c>
      <c r="B328" s="7" t="s">
        <v>919</v>
      </c>
      <c r="C328" s="21" t="s">
        <v>12</v>
      </c>
      <c r="D328" s="5" t="s">
        <v>15</v>
      </c>
      <c r="E328" s="8">
        <v>5600</v>
      </c>
      <c r="F328" s="22" t="s">
        <v>17</v>
      </c>
      <c r="G328" s="23" t="s">
        <v>485</v>
      </c>
      <c r="H328" s="4" t="s">
        <v>757</v>
      </c>
      <c r="I328" s="30" t="s">
        <v>8</v>
      </c>
    </row>
    <row r="329" spans="1:9" s="31" customFormat="1" hidden="1" x14ac:dyDescent="0.2">
      <c r="A329" s="6">
        <v>43248</v>
      </c>
      <c r="B329" s="7" t="s">
        <v>920</v>
      </c>
      <c r="C329" s="21" t="s">
        <v>12</v>
      </c>
      <c r="D329" s="5" t="s">
        <v>10</v>
      </c>
      <c r="E329" s="8">
        <v>10000</v>
      </c>
      <c r="F329" s="22" t="s">
        <v>34</v>
      </c>
      <c r="G329" s="23" t="s">
        <v>485</v>
      </c>
      <c r="H329" s="4" t="s">
        <v>758</v>
      </c>
      <c r="I329" s="30" t="s">
        <v>8</v>
      </c>
    </row>
    <row r="330" spans="1:9" s="31" customFormat="1" hidden="1" x14ac:dyDescent="0.2">
      <c r="A330" s="6">
        <v>43248</v>
      </c>
      <c r="B330" s="7" t="s">
        <v>1058</v>
      </c>
      <c r="C330" s="21" t="s">
        <v>12</v>
      </c>
      <c r="D330" s="5" t="s">
        <v>792</v>
      </c>
      <c r="E330" s="8">
        <v>3500</v>
      </c>
      <c r="F330" s="22" t="s">
        <v>552</v>
      </c>
      <c r="G330" s="23" t="s">
        <v>485</v>
      </c>
      <c r="H330" s="4" t="s">
        <v>759</v>
      </c>
      <c r="I330" s="30" t="s">
        <v>8</v>
      </c>
    </row>
    <row r="331" spans="1:9" s="31" customFormat="1" hidden="1" x14ac:dyDescent="0.2">
      <c r="A331" s="6">
        <v>43248</v>
      </c>
      <c r="B331" s="7" t="s">
        <v>1056</v>
      </c>
      <c r="C331" s="21" t="s">
        <v>12</v>
      </c>
      <c r="D331" s="5" t="s">
        <v>792</v>
      </c>
      <c r="E331" s="8">
        <v>1000</v>
      </c>
      <c r="F331" s="22" t="s">
        <v>552</v>
      </c>
      <c r="G331" s="23" t="s">
        <v>485</v>
      </c>
      <c r="H331" s="4" t="s">
        <v>759</v>
      </c>
      <c r="I331" s="30" t="s">
        <v>8</v>
      </c>
    </row>
    <row r="332" spans="1:9" s="31" customFormat="1" hidden="1" x14ac:dyDescent="0.2">
      <c r="A332" s="6">
        <v>43248</v>
      </c>
      <c r="B332" s="7" t="s">
        <v>1059</v>
      </c>
      <c r="C332" s="21" t="s">
        <v>12</v>
      </c>
      <c r="D332" s="5" t="s">
        <v>792</v>
      </c>
      <c r="E332" s="8">
        <v>2000</v>
      </c>
      <c r="F332" s="22" t="s">
        <v>552</v>
      </c>
      <c r="G332" s="23" t="s">
        <v>485</v>
      </c>
      <c r="H332" s="4" t="s">
        <v>759</v>
      </c>
      <c r="I332" s="30" t="s">
        <v>8</v>
      </c>
    </row>
    <row r="333" spans="1:9" s="31" customFormat="1" hidden="1" x14ac:dyDescent="0.2">
      <c r="A333" s="6">
        <v>43248</v>
      </c>
      <c r="B333" s="7" t="s">
        <v>1060</v>
      </c>
      <c r="C333" s="21" t="s">
        <v>12</v>
      </c>
      <c r="D333" s="5" t="s">
        <v>792</v>
      </c>
      <c r="E333" s="8">
        <v>2500</v>
      </c>
      <c r="F333" s="22" t="s">
        <v>552</v>
      </c>
      <c r="G333" s="23" t="s">
        <v>485</v>
      </c>
      <c r="H333" s="4" t="s">
        <v>759</v>
      </c>
      <c r="I333" s="30" t="s">
        <v>8</v>
      </c>
    </row>
    <row r="334" spans="1:9" s="31" customFormat="1" hidden="1" x14ac:dyDescent="0.2">
      <c r="A334" s="6">
        <v>43248</v>
      </c>
      <c r="B334" s="7" t="s">
        <v>1061</v>
      </c>
      <c r="C334" s="21" t="s">
        <v>12</v>
      </c>
      <c r="D334" s="5" t="s">
        <v>792</v>
      </c>
      <c r="E334" s="8">
        <v>1000</v>
      </c>
      <c r="F334" s="22" t="s">
        <v>552</v>
      </c>
      <c r="G334" s="23" t="s">
        <v>485</v>
      </c>
      <c r="H334" s="4" t="s">
        <v>759</v>
      </c>
      <c r="I334" s="30" t="s">
        <v>8</v>
      </c>
    </row>
    <row r="335" spans="1:9" s="31" customFormat="1" hidden="1" x14ac:dyDescent="0.2">
      <c r="A335" s="6">
        <v>43248</v>
      </c>
      <c r="B335" s="7" t="s">
        <v>941</v>
      </c>
      <c r="C335" s="21" t="s">
        <v>794</v>
      </c>
      <c r="D335" s="5" t="s">
        <v>792</v>
      </c>
      <c r="E335" s="8">
        <v>2000</v>
      </c>
      <c r="F335" s="22" t="s">
        <v>552</v>
      </c>
      <c r="G335" s="23" t="s">
        <v>485</v>
      </c>
      <c r="H335" s="4" t="s">
        <v>759</v>
      </c>
      <c r="I335" s="30" t="s">
        <v>8</v>
      </c>
    </row>
    <row r="336" spans="1:9" s="31" customFormat="1" hidden="1" x14ac:dyDescent="0.2">
      <c r="A336" s="6">
        <v>43248</v>
      </c>
      <c r="B336" s="7" t="s">
        <v>861</v>
      </c>
      <c r="C336" s="21" t="s">
        <v>12</v>
      </c>
      <c r="D336" s="5" t="s">
        <v>792</v>
      </c>
      <c r="E336" s="8">
        <v>2000</v>
      </c>
      <c r="F336" s="22" t="s">
        <v>552</v>
      </c>
      <c r="G336" s="23" t="s">
        <v>485</v>
      </c>
      <c r="H336" s="4" t="s">
        <v>759</v>
      </c>
      <c r="I336" s="30" t="s">
        <v>8</v>
      </c>
    </row>
    <row r="337" spans="1:9" s="31" customFormat="1" hidden="1" x14ac:dyDescent="0.2">
      <c r="A337" s="6">
        <v>43248</v>
      </c>
      <c r="B337" s="7" t="s">
        <v>1106</v>
      </c>
      <c r="C337" s="21" t="s">
        <v>12</v>
      </c>
      <c r="D337" s="5" t="s">
        <v>792</v>
      </c>
      <c r="E337" s="8">
        <v>3900</v>
      </c>
      <c r="F337" s="22" t="s">
        <v>552</v>
      </c>
      <c r="G337" s="23" t="s">
        <v>485</v>
      </c>
      <c r="H337" s="4" t="s">
        <v>760</v>
      </c>
      <c r="I337" s="30"/>
    </row>
    <row r="338" spans="1:9" s="31" customFormat="1" hidden="1" x14ac:dyDescent="0.2">
      <c r="A338" s="6">
        <v>43248</v>
      </c>
      <c r="B338" s="7" t="s">
        <v>1062</v>
      </c>
      <c r="C338" s="21" t="s">
        <v>12</v>
      </c>
      <c r="D338" s="5" t="s">
        <v>15</v>
      </c>
      <c r="E338" s="8">
        <v>12000</v>
      </c>
      <c r="F338" s="22" t="s">
        <v>16</v>
      </c>
      <c r="G338" s="23" t="s">
        <v>485</v>
      </c>
      <c r="H338" s="4" t="s">
        <v>761</v>
      </c>
      <c r="I338" s="30" t="s">
        <v>8</v>
      </c>
    </row>
    <row r="339" spans="1:9" s="31" customFormat="1" hidden="1" x14ac:dyDescent="0.2">
      <c r="A339" s="6">
        <v>43249</v>
      </c>
      <c r="B339" s="7" t="s">
        <v>935</v>
      </c>
      <c r="C339" s="21" t="s">
        <v>12</v>
      </c>
      <c r="D339" s="5" t="s">
        <v>792</v>
      </c>
      <c r="E339" s="8">
        <v>3000</v>
      </c>
      <c r="F339" s="22" t="s">
        <v>550</v>
      </c>
      <c r="G339" s="23" t="s">
        <v>485</v>
      </c>
      <c r="H339" s="4" t="s">
        <v>762</v>
      </c>
      <c r="I339" s="30" t="s">
        <v>8</v>
      </c>
    </row>
    <row r="340" spans="1:9" s="31" customFormat="1" hidden="1" x14ac:dyDescent="0.2">
      <c r="A340" s="6">
        <v>43249</v>
      </c>
      <c r="B340" s="7" t="s">
        <v>1386</v>
      </c>
      <c r="C340" s="21" t="s">
        <v>12</v>
      </c>
      <c r="D340" s="5" t="s">
        <v>792</v>
      </c>
      <c r="E340" s="8">
        <v>4000</v>
      </c>
      <c r="F340" s="22" t="s">
        <v>550</v>
      </c>
      <c r="G340" s="23" t="s">
        <v>485</v>
      </c>
      <c r="H340" s="4" t="s">
        <v>763</v>
      </c>
      <c r="I340" s="30" t="s">
        <v>8</v>
      </c>
    </row>
    <row r="341" spans="1:9" s="31" customFormat="1" hidden="1" x14ac:dyDescent="0.2">
      <c r="A341" s="6">
        <v>43249</v>
      </c>
      <c r="B341" s="7" t="s">
        <v>1387</v>
      </c>
      <c r="C341" s="21" t="s">
        <v>12</v>
      </c>
      <c r="D341" s="5" t="s">
        <v>792</v>
      </c>
      <c r="E341" s="8">
        <v>1300</v>
      </c>
      <c r="F341" s="22" t="s">
        <v>550</v>
      </c>
      <c r="G341" s="23" t="s">
        <v>485</v>
      </c>
      <c r="H341" s="4" t="s">
        <v>763</v>
      </c>
      <c r="I341" s="30" t="s">
        <v>8</v>
      </c>
    </row>
    <row r="342" spans="1:9" s="31" customFormat="1" hidden="1" x14ac:dyDescent="0.2">
      <c r="A342" s="6">
        <v>43249</v>
      </c>
      <c r="B342" s="7" t="s">
        <v>1388</v>
      </c>
      <c r="C342" s="21" t="s">
        <v>12</v>
      </c>
      <c r="D342" s="5" t="s">
        <v>792</v>
      </c>
      <c r="E342" s="8">
        <v>1000</v>
      </c>
      <c r="F342" s="22" t="s">
        <v>550</v>
      </c>
      <c r="G342" s="23" t="s">
        <v>485</v>
      </c>
      <c r="H342" s="4" t="s">
        <v>763</v>
      </c>
      <c r="I342" s="30" t="s">
        <v>8</v>
      </c>
    </row>
    <row r="343" spans="1:9" s="31" customFormat="1" hidden="1" x14ac:dyDescent="0.2">
      <c r="A343" s="6">
        <v>43249</v>
      </c>
      <c r="B343" s="7" t="s">
        <v>1389</v>
      </c>
      <c r="C343" s="21" t="s">
        <v>12</v>
      </c>
      <c r="D343" s="5" t="s">
        <v>792</v>
      </c>
      <c r="E343" s="8">
        <v>1300</v>
      </c>
      <c r="F343" s="22" t="s">
        <v>550</v>
      </c>
      <c r="G343" s="23" t="s">
        <v>485</v>
      </c>
      <c r="H343" s="4" t="s">
        <v>763</v>
      </c>
      <c r="I343" s="30" t="s">
        <v>8</v>
      </c>
    </row>
    <row r="344" spans="1:9" s="31" customFormat="1" hidden="1" x14ac:dyDescent="0.2">
      <c r="A344" s="6">
        <v>43249</v>
      </c>
      <c r="B344" s="7" t="s">
        <v>1390</v>
      </c>
      <c r="C344" s="21" t="s">
        <v>12</v>
      </c>
      <c r="D344" s="5" t="s">
        <v>792</v>
      </c>
      <c r="E344" s="8">
        <v>1000</v>
      </c>
      <c r="F344" s="22" t="s">
        <v>550</v>
      </c>
      <c r="G344" s="23" t="s">
        <v>485</v>
      </c>
      <c r="H344" s="4" t="s">
        <v>763</v>
      </c>
      <c r="I344" s="30" t="s">
        <v>8</v>
      </c>
    </row>
    <row r="345" spans="1:9" s="31" customFormat="1" hidden="1" x14ac:dyDescent="0.2">
      <c r="A345" s="6">
        <v>43249</v>
      </c>
      <c r="B345" s="7" t="s">
        <v>1391</v>
      </c>
      <c r="C345" s="21" t="s">
        <v>12</v>
      </c>
      <c r="D345" s="5" t="s">
        <v>792</v>
      </c>
      <c r="E345" s="8">
        <v>2500</v>
      </c>
      <c r="F345" s="22" t="s">
        <v>550</v>
      </c>
      <c r="G345" s="23" t="s">
        <v>485</v>
      </c>
      <c r="H345" s="4" t="s">
        <v>763</v>
      </c>
      <c r="I345" s="30" t="s">
        <v>8</v>
      </c>
    </row>
    <row r="346" spans="1:9" s="31" customFormat="1" hidden="1" x14ac:dyDescent="0.2">
      <c r="A346" s="6">
        <v>43249</v>
      </c>
      <c r="B346" s="7" t="s">
        <v>1392</v>
      </c>
      <c r="C346" s="21" t="s">
        <v>12</v>
      </c>
      <c r="D346" s="5" t="s">
        <v>792</v>
      </c>
      <c r="E346" s="8">
        <v>1500</v>
      </c>
      <c r="F346" s="22" t="s">
        <v>550</v>
      </c>
      <c r="G346" s="23" t="s">
        <v>485</v>
      </c>
      <c r="H346" s="4" t="s">
        <v>763</v>
      </c>
      <c r="I346" s="30" t="s">
        <v>8</v>
      </c>
    </row>
    <row r="347" spans="1:9" s="31" customFormat="1" hidden="1" x14ac:dyDescent="0.2">
      <c r="A347" s="6">
        <v>43249</v>
      </c>
      <c r="B347" s="7" t="s">
        <v>958</v>
      </c>
      <c r="C347" s="21" t="s">
        <v>794</v>
      </c>
      <c r="D347" s="5" t="s">
        <v>792</v>
      </c>
      <c r="E347" s="8">
        <v>3000</v>
      </c>
      <c r="F347" s="22" t="s">
        <v>550</v>
      </c>
      <c r="G347" s="23" t="s">
        <v>485</v>
      </c>
      <c r="H347" s="4" t="s">
        <v>763</v>
      </c>
      <c r="I347" s="30" t="s">
        <v>8</v>
      </c>
    </row>
    <row r="348" spans="1:9" s="31" customFormat="1" hidden="1" x14ac:dyDescent="0.2">
      <c r="A348" s="6">
        <v>43249</v>
      </c>
      <c r="B348" s="7" t="s">
        <v>1069</v>
      </c>
      <c r="C348" s="21" t="s">
        <v>12</v>
      </c>
      <c r="D348" s="5" t="s">
        <v>15</v>
      </c>
      <c r="E348" s="8">
        <v>20000</v>
      </c>
      <c r="F348" s="22" t="s">
        <v>16</v>
      </c>
      <c r="G348" s="23" t="s">
        <v>485</v>
      </c>
      <c r="H348" s="4" t="s">
        <v>764</v>
      </c>
      <c r="I348" s="30" t="s">
        <v>8</v>
      </c>
    </row>
    <row r="349" spans="1:9" s="31" customFormat="1" hidden="1" x14ac:dyDescent="0.2">
      <c r="A349" s="6">
        <v>43249</v>
      </c>
      <c r="B349" s="7" t="s">
        <v>1070</v>
      </c>
      <c r="C349" s="21" t="s">
        <v>416</v>
      </c>
      <c r="D349" s="5" t="s">
        <v>15</v>
      </c>
      <c r="E349" s="8">
        <v>1500</v>
      </c>
      <c r="F349" s="22" t="s">
        <v>16</v>
      </c>
      <c r="G349" s="23" t="s">
        <v>485</v>
      </c>
      <c r="H349" s="4" t="s">
        <v>765</v>
      </c>
      <c r="I349" s="30" t="s">
        <v>8</v>
      </c>
    </row>
    <row r="350" spans="1:9" s="31" customFormat="1" hidden="1" x14ac:dyDescent="0.2">
      <c r="A350" s="6">
        <v>43249</v>
      </c>
      <c r="B350" s="7" t="s">
        <v>988</v>
      </c>
      <c r="C350" s="21" t="s">
        <v>22</v>
      </c>
      <c r="D350" s="5" t="s">
        <v>19</v>
      </c>
      <c r="E350" s="8">
        <v>240000</v>
      </c>
      <c r="F350" s="22" t="s">
        <v>24</v>
      </c>
      <c r="G350" s="23" t="s">
        <v>485</v>
      </c>
      <c r="H350" s="4" t="s">
        <v>766</v>
      </c>
      <c r="I350" s="30" t="s">
        <v>8</v>
      </c>
    </row>
    <row r="351" spans="1:9" s="31" customFormat="1" hidden="1" x14ac:dyDescent="0.2">
      <c r="A351" s="6">
        <v>43249</v>
      </c>
      <c r="B351" s="7" t="s">
        <v>989</v>
      </c>
      <c r="C351" s="21" t="s">
        <v>22</v>
      </c>
      <c r="D351" s="5" t="s">
        <v>15</v>
      </c>
      <c r="E351" s="8">
        <v>240000</v>
      </c>
      <c r="F351" s="22" t="s">
        <v>24</v>
      </c>
      <c r="G351" s="23" t="s">
        <v>485</v>
      </c>
      <c r="H351" s="4" t="s">
        <v>767</v>
      </c>
      <c r="I351" s="30" t="s">
        <v>8</v>
      </c>
    </row>
    <row r="352" spans="1:9" s="31" customFormat="1" hidden="1" x14ac:dyDescent="0.2">
      <c r="A352" s="6">
        <v>43249</v>
      </c>
      <c r="B352" s="7" t="s">
        <v>990</v>
      </c>
      <c r="C352" s="21" t="s">
        <v>22</v>
      </c>
      <c r="D352" s="5" t="s">
        <v>792</v>
      </c>
      <c r="E352" s="8">
        <v>180000</v>
      </c>
      <c r="F352" s="22" t="s">
        <v>24</v>
      </c>
      <c r="G352" s="23" t="s">
        <v>485</v>
      </c>
      <c r="H352" s="4" t="s">
        <v>768</v>
      </c>
      <c r="I352" s="30" t="s">
        <v>8</v>
      </c>
    </row>
    <row r="353" spans="1:9" s="31" customFormat="1" hidden="1" x14ac:dyDescent="0.2">
      <c r="A353" s="6">
        <v>43249</v>
      </c>
      <c r="B353" s="7" t="s">
        <v>991</v>
      </c>
      <c r="C353" s="21" t="s">
        <v>22</v>
      </c>
      <c r="D353" s="5" t="s">
        <v>10</v>
      </c>
      <c r="E353" s="8">
        <v>85000</v>
      </c>
      <c r="F353" s="22" t="s">
        <v>24</v>
      </c>
      <c r="G353" s="23" t="s">
        <v>485</v>
      </c>
      <c r="H353" s="4" t="s">
        <v>769</v>
      </c>
      <c r="I353" s="30" t="s">
        <v>8</v>
      </c>
    </row>
    <row r="354" spans="1:9" s="31" customFormat="1" hidden="1" x14ac:dyDescent="0.2">
      <c r="A354" s="6">
        <v>43249</v>
      </c>
      <c r="B354" s="7" t="s">
        <v>992</v>
      </c>
      <c r="C354" s="21" t="s">
        <v>22</v>
      </c>
      <c r="D354" s="5" t="s">
        <v>15</v>
      </c>
      <c r="E354" s="8">
        <v>270000</v>
      </c>
      <c r="F354" s="22" t="s">
        <v>24</v>
      </c>
      <c r="G354" s="23" t="s">
        <v>485</v>
      </c>
      <c r="H354" s="4" t="s">
        <v>770</v>
      </c>
      <c r="I354" s="30" t="s">
        <v>8</v>
      </c>
    </row>
    <row r="355" spans="1:9" s="31" customFormat="1" hidden="1" x14ac:dyDescent="0.2">
      <c r="A355" s="6">
        <v>43250</v>
      </c>
      <c r="B355" s="7" t="s">
        <v>1071</v>
      </c>
      <c r="C355" s="21" t="s">
        <v>12</v>
      </c>
      <c r="D355" s="5" t="s">
        <v>792</v>
      </c>
      <c r="E355" s="8">
        <v>3500</v>
      </c>
      <c r="F355" s="22" t="s">
        <v>552</v>
      </c>
      <c r="G355" s="23" t="s">
        <v>485</v>
      </c>
      <c r="H355" s="4" t="s">
        <v>771</v>
      </c>
      <c r="I355" s="30" t="s">
        <v>8</v>
      </c>
    </row>
    <row r="356" spans="1:9" s="31" customFormat="1" hidden="1" x14ac:dyDescent="0.2">
      <c r="A356" s="6">
        <v>43250</v>
      </c>
      <c r="B356" s="7" t="s">
        <v>1056</v>
      </c>
      <c r="C356" s="21" t="s">
        <v>12</v>
      </c>
      <c r="D356" s="5" t="s">
        <v>792</v>
      </c>
      <c r="E356" s="8">
        <v>1000</v>
      </c>
      <c r="F356" s="22" t="s">
        <v>552</v>
      </c>
      <c r="G356" s="23" t="s">
        <v>485</v>
      </c>
      <c r="H356" s="4" t="s">
        <v>771</v>
      </c>
      <c r="I356" s="30" t="s">
        <v>8</v>
      </c>
    </row>
    <row r="357" spans="1:9" s="31" customFormat="1" hidden="1" x14ac:dyDescent="0.2">
      <c r="A357" s="6">
        <v>43250</v>
      </c>
      <c r="B357" s="7" t="s">
        <v>1072</v>
      </c>
      <c r="C357" s="21" t="s">
        <v>12</v>
      </c>
      <c r="D357" s="5" t="s">
        <v>792</v>
      </c>
      <c r="E357" s="8">
        <v>4500</v>
      </c>
      <c r="F357" s="22" t="s">
        <v>552</v>
      </c>
      <c r="G357" s="23" t="s">
        <v>485</v>
      </c>
      <c r="H357" s="4" t="s">
        <v>771</v>
      </c>
      <c r="I357" s="30" t="s">
        <v>8</v>
      </c>
    </row>
    <row r="358" spans="1:9" s="31" customFormat="1" hidden="1" x14ac:dyDescent="0.2">
      <c r="A358" s="6">
        <v>43250</v>
      </c>
      <c r="B358" s="7" t="s">
        <v>1056</v>
      </c>
      <c r="C358" s="21" t="s">
        <v>12</v>
      </c>
      <c r="D358" s="5" t="s">
        <v>792</v>
      </c>
      <c r="E358" s="8">
        <v>400</v>
      </c>
      <c r="F358" s="22" t="s">
        <v>552</v>
      </c>
      <c r="G358" s="23" t="s">
        <v>485</v>
      </c>
      <c r="H358" s="4" t="s">
        <v>771</v>
      </c>
      <c r="I358" s="30" t="s">
        <v>8</v>
      </c>
    </row>
    <row r="359" spans="1:9" s="31" customFormat="1" hidden="1" x14ac:dyDescent="0.2">
      <c r="A359" s="6">
        <v>43250</v>
      </c>
      <c r="B359" s="7" t="s">
        <v>1073</v>
      </c>
      <c r="C359" s="21" t="s">
        <v>12</v>
      </c>
      <c r="D359" s="5" t="s">
        <v>792</v>
      </c>
      <c r="E359" s="8">
        <v>2500</v>
      </c>
      <c r="F359" s="22" t="s">
        <v>552</v>
      </c>
      <c r="G359" s="23" t="s">
        <v>485</v>
      </c>
      <c r="H359" s="4" t="s">
        <v>771</v>
      </c>
      <c r="I359" s="30" t="s">
        <v>8</v>
      </c>
    </row>
    <row r="360" spans="1:9" s="31" customFormat="1" hidden="1" x14ac:dyDescent="0.2">
      <c r="A360" s="6">
        <v>43250</v>
      </c>
      <c r="B360" s="7" t="s">
        <v>27</v>
      </c>
      <c r="C360" s="21" t="s">
        <v>794</v>
      </c>
      <c r="D360" s="5" t="s">
        <v>792</v>
      </c>
      <c r="E360" s="8">
        <v>8900</v>
      </c>
      <c r="F360" s="22" t="s">
        <v>552</v>
      </c>
      <c r="G360" s="23" t="s">
        <v>485</v>
      </c>
      <c r="H360" s="4" t="s">
        <v>771</v>
      </c>
      <c r="I360" s="30" t="s">
        <v>8</v>
      </c>
    </row>
    <row r="361" spans="1:9" s="31" customFormat="1" hidden="1" x14ac:dyDescent="0.2">
      <c r="A361" s="6">
        <v>43250</v>
      </c>
      <c r="B361" s="7" t="s">
        <v>1057</v>
      </c>
      <c r="C361" s="21" t="s">
        <v>12</v>
      </c>
      <c r="D361" s="5" t="s">
        <v>792</v>
      </c>
      <c r="E361" s="8">
        <v>2000</v>
      </c>
      <c r="F361" s="22" t="s">
        <v>552</v>
      </c>
      <c r="G361" s="23" t="s">
        <v>485</v>
      </c>
      <c r="H361" s="4" t="s">
        <v>771</v>
      </c>
      <c r="I361" s="30" t="s">
        <v>8</v>
      </c>
    </row>
    <row r="362" spans="1:9" s="31" customFormat="1" hidden="1" x14ac:dyDescent="0.2">
      <c r="A362" s="6">
        <v>43250</v>
      </c>
      <c r="B362" s="7" t="s">
        <v>1393</v>
      </c>
      <c r="C362" s="21" t="s">
        <v>12</v>
      </c>
      <c r="D362" s="5" t="s">
        <v>792</v>
      </c>
      <c r="E362" s="8">
        <v>3000</v>
      </c>
      <c r="F362" s="22" t="s">
        <v>550</v>
      </c>
      <c r="G362" s="23" t="s">
        <v>485</v>
      </c>
      <c r="H362" s="4" t="s">
        <v>772</v>
      </c>
      <c r="I362" s="30" t="s">
        <v>8</v>
      </c>
    </row>
    <row r="363" spans="1:9" s="31" customFormat="1" hidden="1" x14ac:dyDescent="0.2">
      <c r="A363" s="6">
        <v>43250</v>
      </c>
      <c r="B363" s="7" t="s">
        <v>1394</v>
      </c>
      <c r="C363" s="21" t="s">
        <v>12</v>
      </c>
      <c r="D363" s="5" t="s">
        <v>792</v>
      </c>
      <c r="E363" s="8">
        <v>2000</v>
      </c>
      <c r="F363" s="22" t="s">
        <v>550</v>
      </c>
      <c r="G363" s="23" t="s">
        <v>485</v>
      </c>
      <c r="H363" s="4" t="s">
        <v>772</v>
      </c>
      <c r="I363" s="30" t="s">
        <v>8</v>
      </c>
    </row>
    <row r="364" spans="1:9" s="31" customFormat="1" hidden="1" x14ac:dyDescent="0.2">
      <c r="A364" s="6">
        <v>43250</v>
      </c>
      <c r="B364" s="7" t="s">
        <v>1395</v>
      </c>
      <c r="C364" s="21" t="s">
        <v>12</v>
      </c>
      <c r="D364" s="5" t="s">
        <v>792</v>
      </c>
      <c r="E364" s="8">
        <v>800</v>
      </c>
      <c r="F364" s="22" t="s">
        <v>550</v>
      </c>
      <c r="G364" s="23" t="s">
        <v>485</v>
      </c>
      <c r="H364" s="4" t="s">
        <v>772</v>
      </c>
      <c r="I364" s="30" t="s">
        <v>8</v>
      </c>
    </row>
    <row r="365" spans="1:9" s="31" customFormat="1" hidden="1" x14ac:dyDescent="0.2">
      <c r="A365" s="6">
        <v>43250</v>
      </c>
      <c r="B365" s="7" t="s">
        <v>1396</v>
      </c>
      <c r="C365" s="21" t="s">
        <v>12</v>
      </c>
      <c r="D365" s="5" t="s">
        <v>792</v>
      </c>
      <c r="E365" s="8">
        <v>2000</v>
      </c>
      <c r="F365" s="22" t="s">
        <v>550</v>
      </c>
      <c r="G365" s="23" t="s">
        <v>485</v>
      </c>
      <c r="H365" s="4" t="s">
        <v>772</v>
      </c>
      <c r="I365" s="30" t="s">
        <v>8</v>
      </c>
    </row>
    <row r="366" spans="1:9" s="31" customFormat="1" hidden="1" x14ac:dyDescent="0.2">
      <c r="A366" s="6">
        <v>43250</v>
      </c>
      <c r="B366" s="7" t="s">
        <v>1397</v>
      </c>
      <c r="C366" s="21" t="s">
        <v>12</v>
      </c>
      <c r="D366" s="5" t="s">
        <v>792</v>
      </c>
      <c r="E366" s="8">
        <v>2500</v>
      </c>
      <c r="F366" s="22" t="s">
        <v>550</v>
      </c>
      <c r="G366" s="23" t="s">
        <v>485</v>
      </c>
      <c r="H366" s="4" t="s">
        <v>772</v>
      </c>
      <c r="I366" s="30" t="s">
        <v>8</v>
      </c>
    </row>
    <row r="367" spans="1:9" s="31" customFormat="1" hidden="1" x14ac:dyDescent="0.2">
      <c r="A367" s="6">
        <v>43250</v>
      </c>
      <c r="B367" s="7" t="s">
        <v>1398</v>
      </c>
      <c r="C367" s="21" t="s">
        <v>12</v>
      </c>
      <c r="D367" s="5" t="s">
        <v>792</v>
      </c>
      <c r="E367" s="8">
        <v>2000</v>
      </c>
      <c r="F367" s="22" t="s">
        <v>550</v>
      </c>
      <c r="G367" s="23" t="s">
        <v>485</v>
      </c>
      <c r="H367" s="4" t="s">
        <v>772</v>
      </c>
      <c r="I367" s="30" t="s">
        <v>8</v>
      </c>
    </row>
    <row r="368" spans="1:9" s="31" customFormat="1" hidden="1" x14ac:dyDescent="0.2">
      <c r="A368" s="6">
        <v>43250</v>
      </c>
      <c r="B368" s="7" t="s">
        <v>1399</v>
      </c>
      <c r="C368" s="21" t="s">
        <v>12</v>
      </c>
      <c r="D368" s="5" t="s">
        <v>792</v>
      </c>
      <c r="E368" s="8">
        <v>1500</v>
      </c>
      <c r="F368" s="22" t="s">
        <v>550</v>
      </c>
      <c r="G368" s="23" t="s">
        <v>485</v>
      </c>
      <c r="H368" s="4" t="s">
        <v>772</v>
      </c>
      <c r="I368" s="30" t="s">
        <v>8</v>
      </c>
    </row>
    <row r="369" spans="1:9" s="31" customFormat="1" ht="14.25" hidden="1" customHeight="1" x14ac:dyDescent="0.2">
      <c r="A369" s="6">
        <v>43250</v>
      </c>
      <c r="B369" s="7" t="s">
        <v>1400</v>
      </c>
      <c r="C369" s="21" t="s">
        <v>794</v>
      </c>
      <c r="D369" s="5" t="s">
        <v>792</v>
      </c>
      <c r="E369" s="8">
        <v>2700</v>
      </c>
      <c r="F369" s="22" t="s">
        <v>550</v>
      </c>
      <c r="G369" s="23" t="s">
        <v>485</v>
      </c>
      <c r="H369" s="4" t="s">
        <v>772</v>
      </c>
      <c r="I369" s="30" t="s">
        <v>8</v>
      </c>
    </row>
    <row r="370" spans="1:9" s="31" customFormat="1" ht="14.25" hidden="1" customHeight="1" x14ac:dyDescent="0.2">
      <c r="A370" s="6">
        <v>43250</v>
      </c>
      <c r="B370" s="7" t="s">
        <v>1019</v>
      </c>
      <c r="C370" s="21" t="s">
        <v>840</v>
      </c>
      <c r="D370" s="5" t="s">
        <v>10</v>
      </c>
      <c r="E370" s="8">
        <v>900</v>
      </c>
      <c r="F370" s="22" t="s">
        <v>20</v>
      </c>
      <c r="G370" s="23" t="s">
        <v>485</v>
      </c>
      <c r="H370" s="4" t="s">
        <v>773</v>
      </c>
      <c r="I370" s="30" t="s">
        <v>8</v>
      </c>
    </row>
    <row r="371" spans="1:9" s="31" customFormat="1" ht="14.25" hidden="1" customHeight="1" x14ac:dyDescent="0.2">
      <c r="A371" s="6">
        <v>43251</v>
      </c>
      <c r="B371" s="7" t="s">
        <v>1401</v>
      </c>
      <c r="C371" s="21" t="s">
        <v>12</v>
      </c>
      <c r="D371" s="5" t="s">
        <v>792</v>
      </c>
      <c r="E371" s="8">
        <v>3000</v>
      </c>
      <c r="F371" s="22" t="s">
        <v>550</v>
      </c>
      <c r="G371" s="23" t="s">
        <v>485</v>
      </c>
      <c r="H371" s="4" t="s">
        <v>774</v>
      </c>
      <c r="I371" s="30" t="s">
        <v>8</v>
      </c>
    </row>
    <row r="372" spans="1:9" s="31" customFormat="1" ht="14.25" hidden="1" customHeight="1" x14ac:dyDescent="0.2">
      <c r="A372" s="6">
        <v>43251</v>
      </c>
      <c r="B372" s="7" t="s">
        <v>1402</v>
      </c>
      <c r="C372" s="21" t="s">
        <v>793</v>
      </c>
      <c r="D372" s="5" t="s">
        <v>792</v>
      </c>
      <c r="E372" s="8">
        <v>3000</v>
      </c>
      <c r="F372" s="22" t="s">
        <v>550</v>
      </c>
      <c r="G372" s="23" t="s">
        <v>485</v>
      </c>
      <c r="H372" s="4" t="s">
        <v>774</v>
      </c>
      <c r="I372" s="30" t="s">
        <v>8</v>
      </c>
    </row>
    <row r="373" spans="1:9" s="31" customFormat="1" ht="14.25" hidden="1" customHeight="1" x14ac:dyDescent="0.2">
      <c r="A373" s="6">
        <v>43251</v>
      </c>
      <c r="B373" s="7" t="s">
        <v>1403</v>
      </c>
      <c r="C373" s="21" t="s">
        <v>794</v>
      </c>
      <c r="D373" s="5" t="s">
        <v>792</v>
      </c>
      <c r="E373" s="8">
        <v>2300</v>
      </c>
      <c r="F373" s="22" t="s">
        <v>550</v>
      </c>
      <c r="G373" s="23" t="s">
        <v>485</v>
      </c>
      <c r="H373" s="4" t="s">
        <v>774</v>
      </c>
      <c r="I373" s="30" t="s">
        <v>8</v>
      </c>
    </row>
    <row r="374" spans="1:9" s="31" customFormat="1" ht="14.25" hidden="1" customHeight="1" x14ac:dyDescent="0.2">
      <c r="A374" s="6">
        <v>43251</v>
      </c>
      <c r="B374" s="7" t="s">
        <v>1404</v>
      </c>
      <c r="C374" s="21" t="s">
        <v>12</v>
      </c>
      <c r="D374" s="5" t="s">
        <v>792</v>
      </c>
      <c r="E374" s="8">
        <v>2500</v>
      </c>
      <c r="F374" s="22" t="s">
        <v>550</v>
      </c>
      <c r="G374" s="23" t="s">
        <v>485</v>
      </c>
      <c r="H374" s="4" t="s">
        <v>774</v>
      </c>
      <c r="I374" s="30" t="s">
        <v>8</v>
      </c>
    </row>
    <row r="375" spans="1:9" s="31" customFormat="1" ht="14.25" hidden="1" customHeight="1" x14ac:dyDescent="0.2">
      <c r="A375" s="6">
        <v>43251</v>
      </c>
      <c r="B375" s="7" t="s">
        <v>1405</v>
      </c>
      <c r="C375" s="21" t="s">
        <v>793</v>
      </c>
      <c r="D375" s="5" t="s">
        <v>792</v>
      </c>
      <c r="E375" s="8">
        <v>10000</v>
      </c>
      <c r="F375" s="22" t="s">
        <v>550</v>
      </c>
      <c r="G375" s="23" t="s">
        <v>485</v>
      </c>
      <c r="H375" s="4" t="s">
        <v>774</v>
      </c>
      <c r="I375" s="30" t="s">
        <v>8</v>
      </c>
    </row>
    <row r="376" spans="1:9" s="31" customFormat="1" ht="14.25" hidden="1" customHeight="1" x14ac:dyDescent="0.2">
      <c r="A376" s="6">
        <v>43251</v>
      </c>
      <c r="B376" s="7" t="s">
        <v>1406</v>
      </c>
      <c r="C376" s="21" t="s">
        <v>12</v>
      </c>
      <c r="D376" s="5" t="s">
        <v>792</v>
      </c>
      <c r="E376" s="8">
        <v>3200</v>
      </c>
      <c r="F376" s="22" t="s">
        <v>550</v>
      </c>
      <c r="G376" s="23" t="s">
        <v>485</v>
      </c>
      <c r="H376" s="4" t="s">
        <v>774</v>
      </c>
      <c r="I376" s="30" t="s">
        <v>8</v>
      </c>
    </row>
    <row r="377" spans="1:9" s="31" customFormat="1" ht="14.25" hidden="1" customHeight="1" x14ac:dyDescent="0.2">
      <c r="A377" s="6">
        <v>43251</v>
      </c>
      <c r="B377" s="7" t="s">
        <v>661</v>
      </c>
      <c r="C377" s="21" t="s">
        <v>12</v>
      </c>
      <c r="D377" s="5" t="s">
        <v>10</v>
      </c>
      <c r="E377" s="8">
        <v>5000</v>
      </c>
      <c r="F377" s="22" t="s">
        <v>34</v>
      </c>
      <c r="G377" s="23" t="s">
        <v>485</v>
      </c>
      <c r="H377" s="4" t="s">
        <v>775</v>
      </c>
      <c r="I377" s="30" t="s">
        <v>8</v>
      </c>
    </row>
    <row r="378" spans="1:9" s="31" customFormat="1" ht="14.25" hidden="1" customHeight="1" x14ac:dyDescent="0.2">
      <c r="A378" s="6">
        <v>43251</v>
      </c>
      <c r="B378" s="7" t="s">
        <v>1020</v>
      </c>
      <c r="C378" s="21" t="s">
        <v>840</v>
      </c>
      <c r="D378" s="5" t="s">
        <v>10</v>
      </c>
      <c r="E378" s="8">
        <v>20000</v>
      </c>
      <c r="F378" s="22" t="s">
        <v>552</v>
      </c>
      <c r="G378" s="23" t="s">
        <v>485</v>
      </c>
      <c r="H378" s="4" t="s">
        <v>776</v>
      </c>
      <c r="I378" s="30" t="s">
        <v>8</v>
      </c>
    </row>
    <row r="379" spans="1:9" s="31" customFormat="1" ht="14.25" hidden="1" customHeight="1" x14ac:dyDescent="0.2">
      <c r="A379" s="6">
        <v>43251</v>
      </c>
      <c r="B379" s="7" t="s">
        <v>1021</v>
      </c>
      <c r="C379" s="21" t="s">
        <v>12</v>
      </c>
      <c r="D379" s="5" t="s">
        <v>792</v>
      </c>
      <c r="E379" s="8">
        <v>8000</v>
      </c>
      <c r="F379" s="22" t="s">
        <v>552</v>
      </c>
      <c r="G379" s="23" t="s">
        <v>485</v>
      </c>
      <c r="H379" s="4" t="s">
        <v>777</v>
      </c>
      <c r="I379" s="30" t="s">
        <v>8</v>
      </c>
    </row>
    <row r="380" spans="1:9" s="31" customFormat="1" ht="14.25" hidden="1" customHeight="1" x14ac:dyDescent="0.2">
      <c r="A380" s="6">
        <v>43251</v>
      </c>
      <c r="B380" s="7" t="s">
        <v>1085</v>
      </c>
      <c r="C380" s="21" t="s">
        <v>12</v>
      </c>
      <c r="D380" s="5" t="s">
        <v>23</v>
      </c>
      <c r="E380" s="8">
        <v>6000</v>
      </c>
      <c r="F380" s="22" t="s">
        <v>24</v>
      </c>
      <c r="G380" s="23" t="s">
        <v>485</v>
      </c>
      <c r="H380" s="4" t="s">
        <v>778</v>
      </c>
      <c r="I380" s="30" t="s">
        <v>8</v>
      </c>
    </row>
    <row r="381" spans="1:9" s="31" customFormat="1" ht="14.25" hidden="1" customHeight="1" x14ac:dyDescent="0.2">
      <c r="A381" s="6">
        <v>43251</v>
      </c>
      <c r="B381" s="7" t="s">
        <v>1086</v>
      </c>
      <c r="C381" s="21" t="s">
        <v>12</v>
      </c>
      <c r="D381" s="5" t="s">
        <v>23</v>
      </c>
      <c r="E381" s="8">
        <v>3000</v>
      </c>
      <c r="F381" s="22" t="s">
        <v>24</v>
      </c>
      <c r="G381" s="23" t="s">
        <v>485</v>
      </c>
      <c r="H381" s="4" t="s">
        <v>778</v>
      </c>
      <c r="I381" s="30" t="s">
        <v>8</v>
      </c>
    </row>
    <row r="382" spans="1:9" s="31" customFormat="1" ht="14.25" hidden="1" customHeight="1" x14ac:dyDescent="0.2">
      <c r="A382" s="6">
        <v>43251</v>
      </c>
      <c r="B382" s="7" t="s">
        <v>1087</v>
      </c>
      <c r="C382" s="21" t="s">
        <v>12</v>
      </c>
      <c r="D382" s="5" t="s">
        <v>23</v>
      </c>
      <c r="E382" s="8">
        <v>2500</v>
      </c>
      <c r="F382" s="22" t="s">
        <v>24</v>
      </c>
      <c r="G382" s="23" t="s">
        <v>485</v>
      </c>
      <c r="H382" s="4" t="s">
        <v>778</v>
      </c>
      <c r="I382" s="30" t="s">
        <v>8</v>
      </c>
    </row>
    <row r="383" spans="1:9" s="31" customFormat="1" ht="14.25" hidden="1" customHeight="1" x14ac:dyDescent="0.2">
      <c r="A383" s="6">
        <v>43251</v>
      </c>
      <c r="B383" s="7" t="s">
        <v>1088</v>
      </c>
      <c r="C383" s="21" t="s">
        <v>12</v>
      </c>
      <c r="D383" s="5" t="s">
        <v>23</v>
      </c>
      <c r="E383" s="8">
        <v>3000</v>
      </c>
      <c r="F383" s="22" t="s">
        <v>24</v>
      </c>
      <c r="G383" s="23" t="s">
        <v>485</v>
      </c>
      <c r="H383" s="4" t="s">
        <v>778</v>
      </c>
      <c r="I383" s="30" t="s">
        <v>8</v>
      </c>
    </row>
    <row r="384" spans="1:9" s="31" customFormat="1" ht="14.25" hidden="1" customHeight="1" x14ac:dyDescent="0.2">
      <c r="A384" s="6">
        <v>43251</v>
      </c>
      <c r="B384" s="7" t="s">
        <v>1089</v>
      </c>
      <c r="C384" s="21" t="s">
        <v>12</v>
      </c>
      <c r="D384" s="5" t="s">
        <v>23</v>
      </c>
      <c r="E384" s="8">
        <v>2500</v>
      </c>
      <c r="F384" s="22" t="s">
        <v>24</v>
      </c>
      <c r="G384" s="23" t="s">
        <v>485</v>
      </c>
      <c r="H384" s="4" t="s">
        <v>778</v>
      </c>
      <c r="I384" s="30" t="s">
        <v>8</v>
      </c>
    </row>
    <row r="385" spans="1:9" s="31" customFormat="1" ht="14.25" hidden="1" customHeight="1" x14ac:dyDescent="0.2">
      <c r="A385" s="6">
        <v>43251</v>
      </c>
      <c r="B385" s="7" t="s">
        <v>1090</v>
      </c>
      <c r="C385" s="21" t="s">
        <v>12</v>
      </c>
      <c r="D385" s="5" t="s">
        <v>23</v>
      </c>
      <c r="E385" s="8">
        <v>2000</v>
      </c>
      <c r="F385" s="22" t="s">
        <v>24</v>
      </c>
      <c r="G385" s="23" t="s">
        <v>485</v>
      </c>
      <c r="H385" s="4" t="s">
        <v>778</v>
      </c>
      <c r="I385" s="30" t="s">
        <v>8</v>
      </c>
    </row>
    <row r="386" spans="1:9" s="31" customFormat="1" ht="14.25" hidden="1" customHeight="1" x14ac:dyDescent="0.2">
      <c r="A386" s="6">
        <v>43251</v>
      </c>
      <c r="B386" s="7" t="s">
        <v>1091</v>
      </c>
      <c r="C386" s="21" t="s">
        <v>12</v>
      </c>
      <c r="D386" s="5" t="s">
        <v>23</v>
      </c>
      <c r="E386" s="8">
        <v>2000</v>
      </c>
      <c r="F386" s="22" t="s">
        <v>24</v>
      </c>
      <c r="G386" s="23" t="s">
        <v>485</v>
      </c>
      <c r="H386" s="4" t="s">
        <v>778</v>
      </c>
      <c r="I386" s="30" t="s">
        <v>8</v>
      </c>
    </row>
    <row r="387" spans="1:9" s="31" customFormat="1" ht="14.25" hidden="1" customHeight="1" x14ac:dyDescent="0.2">
      <c r="A387" s="6">
        <v>43251</v>
      </c>
      <c r="B387" s="7" t="s">
        <v>1092</v>
      </c>
      <c r="C387" s="21" t="s">
        <v>12</v>
      </c>
      <c r="D387" s="5" t="s">
        <v>23</v>
      </c>
      <c r="E387" s="8">
        <v>3000</v>
      </c>
      <c r="F387" s="22" t="s">
        <v>24</v>
      </c>
      <c r="G387" s="23" t="s">
        <v>485</v>
      </c>
      <c r="H387" s="4" t="s">
        <v>778</v>
      </c>
      <c r="I387" s="30" t="s">
        <v>8</v>
      </c>
    </row>
    <row r="388" spans="1:9" s="31" customFormat="1" ht="14.25" hidden="1" customHeight="1" x14ac:dyDescent="0.2">
      <c r="A388" s="6">
        <v>43251</v>
      </c>
      <c r="B388" s="7" t="s">
        <v>1093</v>
      </c>
      <c r="C388" s="21" t="s">
        <v>12</v>
      </c>
      <c r="D388" s="5" t="s">
        <v>23</v>
      </c>
      <c r="E388" s="8">
        <v>3000</v>
      </c>
      <c r="F388" s="22" t="s">
        <v>24</v>
      </c>
      <c r="G388" s="23" t="s">
        <v>485</v>
      </c>
      <c r="H388" s="4" t="s">
        <v>778</v>
      </c>
      <c r="I388" s="30" t="s">
        <v>8</v>
      </c>
    </row>
    <row r="389" spans="1:9" s="31" customFormat="1" ht="14.25" hidden="1" customHeight="1" x14ac:dyDescent="0.2">
      <c r="A389" s="6">
        <v>43251</v>
      </c>
      <c r="B389" s="7" t="s">
        <v>1094</v>
      </c>
      <c r="C389" s="21" t="s">
        <v>12</v>
      </c>
      <c r="D389" s="5" t="s">
        <v>23</v>
      </c>
      <c r="E389" s="8">
        <v>3000</v>
      </c>
      <c r="F389" s="22" t="s">
        <v>24</v>
      </c>
      <c r="G389" s="23" t="s">
        <v>485</v>
      </c>
      <c r="H389" s="4" t="s">
        <v>778</v>
      </c>
      <c r="I389" s="30" t="s">
        <v>8</v>
      </c>
    </row>
    <row r="390" spans="1:9" s="31" customFormat="1" ht="14.25" hidden="1" customHeight="1" x14ac:dyDescent="0.2">
      <c r="A390" s="6">
        <v>43251</v>
      </c>
      <c r="B390" s="7" t="s">
        <v>1095</v>
      </c>
      <c r="C390" s="21" t="s">
        <v>12</v>
      </c>
      <c r="D390" s="5" t="s">
        <v>23</v>
      </c>
      <c r="E390" s="8">
        <v>3000</v>
      </c>
      <c r="F390" s="22" t="s">
        <v>24</v>
      </c>
      <c r="G390" s="23" t="s">
        <v>485</v>
      </c>
      <c r="H390" s="4" t="s">
        <v>778</v>
      </c>
      <c r="I390" s="30" t="s">
        <v>8</v>
      </c>
    </row>
    <row r="391" spans="1:9" s="31" customFormat="1" ht="14.25" hidden="1" customHeight="1" x14ac:dyDescent="0.2">
      <c r="A391" s="6">
        <v>43251</v>
      </c>
      <c r="B391" s="7" t="s">
        <v>1096</v>
      </c>
      <c r="C391" s="21" t="s">
        <v>12</v>
      </c>
      <c r="D391" s="5" t="s">
        <v>23</v>
      </c>
      <c r="E391" s="8">
        <v>3000</v>
      </c>
      <c r="F391" s="22" t="s">
        <v>24</v>
      </c>
      <c r="G391" s="23" t="s">
        <v>485</v>
      </c>
      <c r="H391" s="4" t="s">
        <v>778</v>
      </c>
      <c r="I391" s="30" t="s">
        <v>8</v>
      </c>
    </row>
    <row r="392" spans="1:9" s="31" customFormat="1" ht="14.25" hidden="1" customHeight="1" x14ac:dyDescent="0.2">
      <c r="A392" s="6">
        <v>43251</v>
      </c>
      <c r="B392" s="7" t="s">
        <v>1097</v>
      </c>
      <c r="C392" s="21" t="s">
        <v>12</v>
      </c>
      <c r="D392" s="5" t="s">
        <v>23</v>
      </c>
      <c r="E392" s="8">
        <v>3000</v>
      </c>
      <c r="F392" s="22" t="s">
        <v>24</v>
      </c>
      <c r="G392" s="23" t="s">
        <v>485</v>
      </c>
      <c r="H392" s="4" t="s">
        <v>778</v>
      </c>
      <c r="I392" s="30" t="s">
        <v>8</v>
      </c>
    </row>
    <row r="393" spans="1:9" s="31" customFormat="1" ht="14.25" hidden="1" customHeight="1" x14ac:dyDescent="0.2">
      <c r="A393" s="6">
        <v>43251</v>
      </c>
      <c r="B393" s="7" t="s">
        <v>1084</v>
      </c>
      <c r="C393" s="21" t="s">
        <v>12</v>
      </c>
      <c r="D393" s="5" t="s">
        <v>23</v>
      </c>
      <c r="E393" s="8">
        <v>3000</v>
      </c>
      <c r="F393" s="22" t="s">
        <v>24</v>
      </c>
      <c r="G393" s="23" t="s">
        <v>485</v>
      </c>
      <c r="H393" s="4" t="s">
        <v>1337</v>
      </c>
      <c r="I393" s="30" t="s">
        <v>8</v>
      </c>
    </row>
    <row r="394" spans="1:9" s="31" customFormat="1" ht="14.25" hidden="1" customHeight="1" x14ac:dyDescent="0.2">
      <c r="A394" s="6">
        <v>43251</v>
      </c>
      <c r="B394" s="7" t="s">
        <v>1098</v>
      </c>
      <c r="C394" s="21" t="s">
        <v>12</v>
      </c>
      <c r="D394" s="5" t="s">
        <v>23</v>
      </c>
      <c r="E394" s="8">
        <v>1000</v>
      </c>
      <c r="F394" s="22" t="s">
        <v>24</v>
      </c>
      <c r="G394" s="23" t="s">
        <v>485</v>
      </c>
      <c r="H394" s="4" t="s">
        <v>1337</v>
      </c>
      <c r="I394" s="30" t="s">
        <v>8</v>
      </c>
    </row>
    <row r="395" spans="1:9" s="31" customFormat="1" ht="14.25" hidden="1" customHeight="1" x14ac:dyDescent="0.2">
      <c r="A395" s="6">
        <v>43251</v>
      </c>
      <c r="B395" s="7" t="s">
        <v>1099</v>
      </c>
      <c r="C395" s="21" t="s">
        <v>12</v>
      </c>
      <c r="D395" s="5" t="s">
        <v>23</v>
      </c>
      <c r="E395" s="8">
        <v>1500</v>
      </c>
      <c r="F395" s="22" t="s">
        <v>24</v>
      </c>
      <c r="G395" s="23" t="s">
        <v>485</v>
      </c>
      <c r="H395" s="4" t="s">
        <v>1337</v>
      </c>
      <c r="I395" s="30" t="s">
        <v>8</v>
      </c>
    </row>
    <row r="396" spans="1:9" s="31" customFormat="1" ht="14.25" hidden="1" customHeight="1" x14ac:dyDescent="0.2">
      <c r="A396" s="6">
        <v>43251</v>
      </c>
      <c r="B396" s="7" t="s">
        <v>1083</v>
      </c>
      <c r="C396" s="21" t="s">
        <v>12</v>
      </c>
      <c r="D396" s="5" t="s">
        <v>23</v>
      </c>
      <c r="E396" s="8">
        <v>3000</v>
      </c>
      <c r="F396" s="22" t="s">
        <v>24</v>
      </c>
      <c r="G396" s="23" t="s">
        <v>485</v>
      </c>
      <c r="H396" s="4" t="s">
        <v>1337</v>
      </c>
      <c r="I396" s="30" t="s">
        <v>8</v>
      </c>
    </row>
    <row r="397" spans="1:9" s="31" customFormat="1" ht="14.25" hidden="1" customHeight="1" x14ac:dyDescent="0.2">
      <c r="A397" s="6">
        <v>43251</v>
      </c>
      <c r="B397" s="7" t="s">
        <v>1084</v>
      </c>
      <c r="C397" s="21" t="s">
        <v>12</v>
      </c>
      <c r="D397" s="5" t="s">
        <v>23</v>
      </c>
      <c r="E397" s="8">
        <v>3000</v>
      </c>
      <c r="F397" s="22" t="s">
        <v>24</v>
      </c>
      <c r="G397" s="23" t="s">
        <v>485</v>
      </c>
      <c r="H397" s="4" t="s">
        <v>1337</v>
      </c>
      <c r="I397" s="30" t="s">
        <v>8</v>
      </c>
    </row>
    <row r="398" spans="1:9" s="31" customFormat="1" ht="14.25" hidden="1" customHeight="1" x14ac:dyDescent="0.2">
      <c r="A398" s="6">
        <v>43251</v>
      </c>
      <c r="B398" s="7" t="s">
        <v>1100</v>
      </c>
      <c r="C398" s="21" t="s">
        <v>12</v>
      </c>
      <c r="D398" s="5" t="s">
        <v>23</v>
      </c>
      <c r="E398" s="8">
        <v>2000</v>
      </c>
      <c r="F398" s="22" t="s">
        <v>24</v>
      </c>
      <c r="G398" s="23" t="s">
        <v>485</v>
      </c>
      <c r="H398" s="4" t="s">
        <v>1337</v>
      </c>
      <c r="I398" s="30" t="s">
        <v>8</v>
      </c>
    </row>
    <row r="399" spans="1:9" s="31" customFormat="1" ht="14.25" hidden="1" customHeight="1" x14ac:dyDescent="0.2">
      <c r="A399" s="6">
        <v>43251</v>
      </c>
      <c r="B399" s="7" t="s">
        <v>1101</v>
      </c>
      <c r="C399" s="21" t="s">
        <v>12</v>
      </c>
      <c r="D399" s="5" t="s">
        <v>23</v>
      </c>
      <c r="E399" s="8">
        <v>1500</v>
      </c>
      <c r="F399" s="22" t="s">
        <v>24</v>
      </c>
      <c r="G399" s="23" t="s">
        <v>485</v>
      </c>
      <c r="H399" s="4" t="s">
        <v>1337</v>
      </c>
      <c r="I399" s="30" t="s">
        <v>8</v>
      </c>
    </row>
    <row r="400" spans="1:9" s="31" customFormat="1" ht="14.25" hidden="1" customHeight="1" x14ac:dyDescent="0.2">
      <c r="A400" s="6">
        <v>43251</v>
      </c>
      <c r="B400" s="7" t="s">
        <v>1102</v>
      </c>
      <c r="C400" s="21" t="s">
        <v>12</v>
      </c>
      <c r="D400" s="5" t="s">
        <v>23</v>
      </c>
      <c r="E400" s="8">
        <v>2000</v>
      </c>
      <c r="F400" s="22" t="s">
        <v>24</v>
      </c>
      <c r="G400" s="23" t="s">
        <v>485</v>
      </c>
      <c r="H400" s="4" t="s">
        <v>1337</v>
      </c>
      <c r="I400" s="30" t="s">
        <v>8</v>
      </c>
    </row>
    <row r="401" spans="1:9" s="31" customFormat="1" ht="14.25" hidden="1" customHeight="1" x14ac:dyDescent="0.2">
      <c r="A401" s="6">
        <v>43251</v>
      </c>
      <c r="B401" s="7" t="s">
        <v>1103</v>
      </c>
      <c r="C401" s="21" t="s">
        <v>12</v>
      </c>
      <c r="D401" s="5" t="s">
        <v>23</v>
      </c>
      <c r="E401" s="8">
        <v>1000</v>
      </c>
      <c r="F401" s="22" t="s">
        <v>24</v>
      </c>
      <c r="G401" s="23" t="s">
        <v>485</v>
      </c>
      <c r="H401" s="4" t="s">
        <v>1337</v>
      </c>
      <c r="I401" s="30" t="s">
        <v>8</v>
      </c>
    </row>
    <row r="402" spans="1:9" s="31" customFormat="1" ht="14.25" hidden="1" customHeight="1" x14ac:dyDescent="0.2">
      <c r="A402" s="6">
        <v>43251</v>
      </c>
      <c r="B402" s="7" t="s">
        <v>1083</v>
      </c>
      <c r="C402" s="21" t="s">
        <v>12</v>
      </c>
      <c r="D402" s="5" t="s">
        <v>23</v>
      </c>
      <c r="E402" s="8">
        <v>3000</v>
      </c>
      <c r="F402" s="22" t="s">
        <v>24</v>
      </c>
      <c r="G402" s="23" t="s">
        <v>485</v>
      </c>
      <c r="H402" s="4" t="s">
        <v>1337</v>
      </c>
      <c r="I402" s="30" t="s">
        <v>8</v>
      </c>
    </row>
    <row r="403" spans="1:9" s="31" customFormat="1" ht="14.25" hidden="1" customHeight="1" x14ac:dyDescent="0.2">
      <c r="A403" s="6">
        <v>43251</v>
      </c>
      <c r="B403" s="7" t="s">
        <v>1104</v>
      </c>
      <c r="C403" s="21" t="s">
        <v>1105</v>
      </c>
      <c r="D403" s="5" t="s">
        <v>10</v>
      </c>
      <c r="E403" s="8">
        <f>3300+1500</f>
        <v>4800</v>
      </c>
      <c r="F403" s="22" t="s">
        <v>31</v>
      </c>
      <c r="G403" s="23" t="s">
        <v>485</v>
      </c>
      <c r="H403" s="4" t="s">
        <v>1338</v>
      </c>
      <c r="I403" s="30" t="s">
        <v>8</v>
      </c>
    </row>
  </sheetData>
  <autoFilter ref="A1:J403" xr:uid="{00000000-0009-0000-0000-000001000000}">
    <filterColumn colId="2">
      <filters>
        <filter val="Transport"/>
      </filters>
    </filterColumn>
    <filterColumn colId="5">
      <filters>
        <filter val="Adama"/>
      </filters>
    </filterColumn>
  </autoFilter>
  <pageMargins left="0.70866141732283472" right="0.70866141732283472" top="0.74803149606299213" bottom="0.74803149606299213" header="0.31496062992125984" footer="0.31496062992125984"/>
  <pageSetup paperSize="9" scale="105" fitToWidth="10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N14"/>
  <sheetViews>
    <sheetView workbookViewId="0">
      <selection activeCell="O7" sqref="O7"/>
    </sheetView>
  </sheetViews>
  <sheetFormatPr baseColWidth="10" defaultRowHeight="15" x14ac:dyDescent="0.25"/>
  <cols>
    <col min="1" max="1" width="21" bestFit="1" customWidth="1"/>
    <col min="2" max="2" width="23.85546875" bestFit="1" customWidth="1"/>
    <col min="3" max="3" width="11.85546875" customWidth="1"/>
    <col min="4" max="4" width="10" bestFit="1" customWidth="1"/>
    <col min="5" max="5" width="10.5703125" bestFit="1" customWidth="1"/>
    <col min="6" max="6" width="12.5703125" customWidth="1"/>
    <col min="7" max="7" width="9.42578125" customWidth="1"/>
    <col min="8" max="8" width="17.5703125" bestFit="1" customWidth="1"/>
    <col min="9" max="9" width="13.140625" bestFit="1" customWidth="1"/>
    <col min="10" max="10" width="6.28515625" customWidth="1"/>
    <col min="11" max="11" width="15.42578125" bestFit="1" customWidth="1"/>
    <col min="12" max="12" width="8" customWidth="1"/>
    <col min="13" max="13" width="8.7109375" customWidth="1"/>
    <col min="14" max="15" width="12.5703125" bestFit="1" customWidth="1"/>
    <col min="16" max="16" width="12.5703125" customWidth="1"/>
    <col min="17" max="17" width="6.28515625" customWidth="1"/>
    <col min="18" max="18" width="12.5703125" bestFit="1" customWidth="1"/>
  </cols>
  <sheetData>
    <row r="3" spans="1:14" x14ac:dyDescent="0.25">
      <c r="A3" s="40" t="s">
        <v>204</v>
      </c>
      <c r="B3" s="40" t="s">
        <v>203</v>
      </c>
    </row>
    <row r="4" spans="1:14" x14ac:dyDescent="0.25">
      <c r="A4" s="40" t="s">
        <v>36</v>
      </c>
      <c r="B4" t="s">
        <v>1105</v>
      </c>
      <c r="C4" t="s">
        <v>32</v>
      </c>
      <c r="D4" t="s">
        <v>22</v>
      </c>
      <c r="E4" t="s">
        <v>14</v>
      </c>
      <c r="F4" t="s">
        <v>45</v>
      </c>
      <c r="G4" t="s">
        <v>12</v>
      </c>
      <c r="H4" t="s">
        <v>793</v>
      </c>
      <c r="I4" t="s">
        <v>794</v>
      </c>
      <c r="J4" t="s">
        <v>202</v>
      </c>
      <c r="K4" t="s">
        <v>840</v>
      </c>
      <c r="L4" t="s">
        <v>416</v>
      </c>
      <c r="M4" t="s">
        <v>1016</v>
      </c>
      <c r="N4" t="s">
        <v>37</v>
      </c>
    </row>
    <row r="5" spans="1:14" x14ac:dyDescent="0.25">
      <c r="A5" s="41" t="s">
        <v>485</v>
      </c>
      <c r="B5" s="55">
        <v>4800</v>
      </c>
      <c r="C5" s="55">
        <v>35000</v>
      </c>
      <c r="D5" s="55">
        <v>1255000</v>
      </c>
      <c r="E5" s="55">
        <v>282000</v>
      </c>
      <c r="F5" s="55">
        <v>101400</v>
      </c>
      <c r="G5" s="55">
        <v>882900</v>
      </c>
      <c r="H5" s="55">
        <v>335100</v>
      </c>
      <c r="I5" s="55">
        <v>117650</v>
      </c>
      <c r="J5" s="55"/>
      <c r="K5" s="55">
        <v>40775</v>
      </c>
      <c r="L5" s="55">
        <v>3000</v>
      </c>
      <c r="M5" s="55">
        <v>29000</v>
      </c>
      <c r="N5" s="55">
        <v>3086625</v>
      </c>
    </row>
    <row r="6" spans="1:14" x14ac:dyDescent="0.25">
      <c r="A6" s="54" t="s">
        <v>15</v>
      </c>
      <c r="B6" s="55"/>
      <c r="C6" s="55"/>
      <c r="D6" s="55">
        <v>510000</v>
      </c>
      <c r="E6" s="55">
        <v>17000</v>
      </c>
      <c r="F6" s="55"/>
      <c r="G6" s="55">
        <v>174600</v>
      </c>
      <c r="H6" s="55"/>
      <c r="I6" s="55"/>
      <c r="J6" s="55"/>
      <c r="K6" s="55"/>
      <c r="L6" s="55">
        <v>1500</v>
      </c>
      <c r="M6" s="55"/>
      <c r="N6" s="55">
        <v>703100</v>
      </c>
    </row>
    <row r="7" spans="1:14" x14ac:dyDescent="0.25">
      <c r="A7" s="54" t="s">
        <v>23</v>
      </c>
      <c r="B7" s="55"/>
      <c r="C7" s="55"/>
      <c r="D7" s="55"/>
      <c r="E7" s="55">
        <v>20000</v>
      </c>
      <c r="F7" s="55"/>
      <c r="G7" s="55">
        <v>134500</v>
      </c>
      <c r="H7" s="55"/>
      <c r="I7" s="55"/>
      <c r="J7" s="55"/>
      <c r="K7" s="55"/>
      <c r="L7" s="55">
        <v>1500</v>
      </c>
      <c r="M7" s="55"/>
      <c r="N7" s="55">
        <v>156000</v>
      </c>
    </row>
    <row r="8" spans="1:14" x14ac:dyDescent="0.25">
      <c r="A8" s="54" t="s">
        <v>19</v>
      </c>
      <c r="B8" s="55"/>
      <c r="C8" s="55"/>
      <c r="D8" s="55">
        <v>240000</v>
      </c>
      <c r="E8" s="55">
        <v>9000</v>
      </c>
      <c r="F8" s="55"/>
      <c r="G8" s="55">
        <v>73700</v>
      </c>
      <c r="H8" s="55"/>
      <c r="I8" s="55"/>
      <c r="J8" s="55"/>
      <c r="K8" s="55"/>
      <c r="L8" s="55"/>
      <c r="M8" s="55"/>
      <c r="N8" s="55">
        <v>322700</v>
      </c>
    </row>
    <row r="9" spans="1:14" x14ac:dyDescent="0.25">
      <c r="A9" s="54" t="s">
        <v>10</v>
      </c>
      <c r="B9" s="55">
        <v>4800</v>
      </c>
      <c r="C9" s="55">
        <v>35000</v>
      </c>
      <c r="D9" s="55">
        <v>325000</v>
      </c>
      <c r="E9" s="55">
        <v>209000</v>
      </c>
      <c r="F9" s="55">
        <v>97000</v>
      </c>
      <c r="G9" s="55">
        <v>67500</v>
      </c>
      <c r="H9" s="55"/>
      <c r="I9" s="55"/>
      <c r="J9" s="55"/>
      <c r="K9" s="55">
        <v>40775</v>
      </c>
      <c r="L9" s="55"/>
      <c r="M9" s="55">
        <v>29000</v>
      </c>
      <c r="N9" s="55">
        <v>808075</v>
      </c>
    </row>
    <row r="10" spans="1:14" x14ac:dyDescent="0.25">
      <c r="A10" s="54" t="s">
        <v>202</v>
      </c>
      <c r="B10" s="55"/>
      <c r="C10" s="55"/>
      <c r="D10" s="55"/>
      <c r="E10" s="55"/>
      <c r="F10" s="55"/>
      <c r="G10" s="55"/>
      <c r="H10" s="55"/>
      <c r="I10" s="55"/>
      <c r="J10" s="55"/>
      <c r="K10" s="55"/>
      <c r="L10" s="55"/>
      <c r="M10" s="55"/>
      <c r="N10" s="55"/>
    </row>
    <row r="11" spans="1:14" x14ac:dyDescent="0.25">
      <c r="A11" s="54" t="s">
        <v>792</v>
      </c>
      <c r="B11" s="55"/>
      <c r="C11" s="55"/>
      <c r="D11" s="55">
        <v>180000</v>
      </c>
      <c r="E11" s="55">
        <v>27000</v>
      </c>
      <c r="F11" s="55">
        <v>4400</v>
      </c>
      <c r="G11" s="55">
        <v>432600</v>
      </c>
      <c r="H11" s="55">
        <v>335100</v>
      </c>
      <c r="I11" s="55">
        <v>117650</v>
      </c>
      <c r="J11" s="55"/>
      <c r="K11" s="55"/>
      <c r="L11" s="55"/>
      <c r="M11" s="55"/>
      <c r="N11" s="55">
        <v>1096750</v>
      </c>
    </row>
    <row r="12" spans="1:14" x14ac:dyDescent="0.25">
      <c r="A12" s="41" t="s">
        <v>202</v>
      </c>
      <c r="B12" s="55"/>
      <c r="C12" s="55"/>
      <c r="D12" s="55"/>
      <c r="E12" s="55"/>
      <c r="F12" s="55"/>
      <c r="G12" s="55"/>
      <c r="H12" s="55"/>
      <c r="I12" s="55"/>
      <c r="J12" s="55"/>
      <c r="K12" s="55"/>
      <c r="L12" s="55"/>
      <c r="M12" s="55"/>
      <c r="N12" s="55"/>
    </row>
    <row r="13" spans="1:14" x14ac:dyDescent="0.25">
      <c r="A13" s="54" t="s">
        <v>202</v>
      </c>
      <c r="B13" s="55"/>
      <c r="C13" s="55"/>
      <c r="D13" s="55"/>
      <c r="E13" s="55"/>
      <c r="F13" s="55"/>
      <c r="G13" s="55"/>
      <c r="H13" s="55"/>
      <c r="I13" s="55"/>
      <c r="J13" s="55"/>
      <c r="K13" s="55"/>
      <c r="L13" s="55"/>
      <c r="M13" s="55"/>
      <c r="N13" s="55"/>
    </row>
    <row r="14" spans="1:14" x14ac:dyDescent="0.25">
      <c r="A14" s="41" t="s">
        <v>37</v>
      </c>
      <c r="B14" s="55">
        <v>4800</v>
      </c>
      <c r="C14" s="55">
        <v>35000</v>
      </c>
      <c r="D14" s="55">
        <v>1255000</v>
      </c>
      <c r="E14" s="55">
        <v>282000</v>
      </c>
      <c r="F14" s="55">
        <v>101400</v>
      </c>
      <c r="G14" s="55">
        <v>882900</v>
      </c>
      <c r="H14" s="55">
        <v>335100</v>
      </c>
      <c r="I14" s="55">
        <v>117650</v>
      </c>
      <c r="J14" s="55"/>
      <c r="K14" s="55">
        <v>40775</v>
      </c>
      <c r="L14" s="55">
        <v>3000</v>
      </c>
      <c r="M14" s="55">
        <v>29000</v>
      </c>
      <c r="N14" s="55">
        <v>3086625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244"/>
  <sheetViews>
    <sheetView tabSelected="1" topLeftCell="A110" workbookViewId="0">
      <selection activeCell="C1248" sqref="C1248"/>
    </sheetView>
  </sheetViews>
  <sheetFormatPr baseColWidth="10" defaultRowHeight="15" x14ac:dyDescent="0.25"/>
  <cols>
    <col min="2" max="2" width="65.42578125" customWidth="1"/>
    <col min="3" max="3" width="16.42578125" customWidth="1"/>
    <col min="4" max="4" width="14" customWidth="1"/>
    <col min="7" max="7" width="11.42578125" style="2"/>
  </cols>
  <sheetData>
    <row r="1" spans="1:10" x14ac:dyDescent="0.25">
      <c r="A1" s="16" t="s">
        <v>0</v>
      </c>
      <c r="B1" s="17" t="s">
        <v>1</v>
      </c>
      <c r="C1" s="17" t="s">
        <v>2</v>
      </c>
      <c r="D1" s="17" t="s">
        <v>3</v>
      </c>
      <c r="E1" s="18" t="s">
        <v>4</v>
      </c>
      <c r="F1" s="44" t="s">
        <v>40</v>
      </c>
      <c r="G1" s="45" t="s">
        <v>5</v>
      </c>
      <c r="H1" s="45" t="s">
        <v>6</v>
      </c>
      <c r="I1" s="46" t="s">
        <v>41</v>
      </c>
      <c r="J1" s="47" t="s">
        <v>42</v>
      </c>
    </row>
    <row r="2" spans="1:10" x14ac:dyDescent="0.25">
      <c r="A2" s="6">
        <v>43101</v>
      </c>
      <c r="B2" s="7" t="s">
        <v>213</v>
      </c>
      <c r="C2" s="21" t="s">
        <v>26</v>
      </c>
      <c r="D2" s="9" t="s">
        <v>38</v>
      </c>
      <c r="E2" s="8">
        <v>5250</v>
      </c>
      <c r="F2" s="48">
        <f>+E2/J2</f>
        <v>9.4331147246428895</v>
      </c>
      <c r="G2" s="22" t="s">
        <v>214</v>
      </c>
      <c r="H2" s="23" t="s">
        <v>39</v>
      </c>
      <c r="I2" s="24" t="s">
        <v>8</v>
      </c>
      <c r="J2" s="51">
        <v>556.54999999999995</v>
      </c>
    </row>
    <row r="3" spans="1:10" x14ac:dyDescent="0.25">
      <c r="A3" s="6">
        <v>43101</v>
      </c>
      <c r="B3" s="13" t="s">
        <v>624</v>
      </c>
      <c r="C3" s="13" t="s">
        <v>26</v>
      </c>
      <c r="D3" s="13" t="s">
        <v>13</v>
      </c>
      <c r="E3" s="57">
        <v>-41000</v>
      </c>
      <c r="F3" s="48">
        <f>+E3/J3</f>
        <v>-75.08057427483152</v>
      </c>
      <c r="G3" s="22" t="s">
        <v>625</v>
      </c>
      <c r="H3" s="23" t="s">
        <v>11</v>
      </c>
      <c r="I3" s="24" t="s">
        <v>8</v>
      </c>
      <c r="J3" s="51">
        <v>546.08000000000004</v>
      </c>
    </row>
    <row r="4" spans="1:10" x14ac:dyDescent="0.25">
      <c r="A4" s="6">
        <v>43101</v>
      </c>
      <c r="B4" s="7" t="s">
        <v>213</v>
      </c>
      <c r="C4" s="21" t="s">
        <v>26</v>
      </c>
      <c r="D4" s="9" t="s">
        <v>38</v>
      </c>
      <c r="E4" s="8">
        <v>1250</v>
      </c>
      <c r="F4" s="48">
        <f t="shared" ref="F4:F67" si="0">+E4/J4</f>
        <v>2.2459796963435452</v>
      </c>
      <c r="G4" s="22" t="s">
        <v>214</v>
      </c>
      <c r="H4" s="23" t="s">
        <v>39</v>
      </c>
      <c r="I4" s="24" t="s">
        <v>8</v>
      </c>
      <c r="J4" s="51">
        <v>556.54999999999995</v>
      </c>
    </row>
    <row r="5" spans="1:10" x14ac:dyDescent="0.25">
      <c r="A5" s="6">
        <v>43101</v>
      </c>
      <c r="B5" s="7" t="s">
        <v>213</v>
      </c>
      <c r="C5" s="21" t="s">
        <v>26</v>
      </c>
      <c r="D5" s="9" t="s">
        <v>38</v>
      </c>
      <c r="E5" s="8">
        <v>4500</v>
      </c>
      <c r="F5" s="48">
        <f t="shared" si="0"/>
        <v>8.0855269068367637</v>
      </c>
      <c r="G5" s="22" t="s">
        <v>214</v>
      </c>
      <c r="H5" s="23" t="s">
        <v>39</v>
      </c>
      <c r="I5" s="24" t="s">
        <v>8</v>
      </c>
      <c r="J5" s="51">
        <v>556.54999999999995</v>
      </c>
    </row>
    <row r="6" spans="1:10" x14ac:dyDescent="0.25">
      <c r="A6" s="6">
        <v>43101</v>
      </c>
      <c r="B6" s="7" t="s">
        <v>213</v>
      </c>
      <c r="C6" s="21" t="s">
        <v>26</v>
      </c>
      <c r="D6" s="9" t="s">
        <v>38</v>
      </c>
      <c r="E6" s="8">
        <v>5000</v>
      </c>
      <c r="F6" s="48">
        <f t="shared" si="0"/>
        <v>8.9839187853741809</v>
      </c>
      <c r="G6" s="22" t="s">
        <v>214</v>
      </c>
      <c r="H6" s="23" t="s">
        <v>39</v>
      </c>
      <c r="I6" s="24" t="s">
        <v>8</v>
      </c>
      <c r="J6" s="51">
        <v>556.54999999999995</v>
      </c>
    </row>
    <row r="7" spans="1:10" x14ac:dyDescent="0.25">
      <c r="A7" s="6">
        <v>43103</v>
      </c>
      <c r="B7" s="7" t="s">
        <v>213</v>
      </c>
      <c r="C7" s="21" t="s">
        <v>26</v>
      </c>
      <c r="D7" s="9" t="s">
        <v>38</v>
      </c>
      <c r="E7" s="8">
        <v>850</v>
      </c>
      <c r="F7" s="48">
        <f t="shared" si="0"/>
        <v>1.5272661935136107</v>
      </c>
      <c r="G7" s="22" t="s">
        <v>214</v>
      </c>
      <c r="H7" s="23" t="s">
        <v>39</v>
      </c>
      <c r="I7" s="24" t="s">
        <v>8</v>
      </c>
      <c r="J7" s="51">
        <v>556.54999999999995</v>
      </c>
    </row>
    <row r="8" spans="1:10" x14ac:dyDescent="0.25">
      <c r="A8" s="6">
        <v>43101</v>
      </c>
      <c r="B8" s="7" t="s">
        <v>215</v>
      </c>
      <c r="C8" s="21" t="s">
        <v>12</v>
      </c>
      <c r="D8" s="9" t="s">
        <v>19</v>
      </c>
      <c r="E8" s="8">
        <v>4000</v>
      </c>
      <c r="F8" s="48">
        <f t="shared" si="0"/>
        <v>7.1871350282993447</v>
      </c>
      <c r="G8" s="22" t="s">
        <v>20</v>
      </c>
      <c r="H8" s="23" t="s">
        <v>39</v>
      </c>
      <c r="I8" s="24" t="s">
        <v>8</v>
      </c>
      <c r="J8" s="51">
        <v>556.54999999999995</v>
      </c>
    </row>
    <row r="9" spans="1:10" x14ac:dyDescent="0.25">
      <c r="A9" s="6">
        <v>43102</v>
      </c>
      <c r="B9" s="7" t="s">
        <v>216</v>
      </c>
      <c r="C9" s="21" t="s">
        <v>12</v>
      </c>
      <c r="D9" s="9" t="s">
        <v>19</v>
      </c>
      <c r="E9" s="8">
        <v>4000</v>
      </c>
      <c r="F9" s="48">
        <f t="shared" si="0"/>
        <v>7.1871350282993447</v>
      </c>
      <c r="G9" s="22" t="s">
        <v>20</v>
      </c>
      <c r="H9" s="23" t="s">
        <v>39</v>
      </c>
      <c r="I9" s="24" t="s">
        <v>8</v>
      </c>
      <c r="J9" s="51">
        <v>556.54999999999995</v>
      </c>
    </row>
    <row r="10" spans="1:10" x14ac:dyDescent="0.25">
      <c r="A10" s="6">
        <v>43102</v>
      </c>
      <c r="B10" s="7" t="s">
        <v>217</v>
      </c>
      <c r="C10" s="21" t="s">
        <v>12</v>
      </c>
      <c r="D10" s="9" t="s">
        <v>15</v>
      </c>
      <c r="E10" s="8">
        <v>21500</v>
      </c>
      <c r="F10" s="48">
        <f t="shared" si="0"/>
        <v>38.630850777108975</v>
      </c>
      <c r="G10" s="22" t="s">
        <v>16</v>
      </c>
      <c r="H10" s="23" t="s">
        <v>39</v>
      </c>
      <c r="I10" s="24" t="s">
        <v>8</v>
      </c>
      <c r="J10" s="51">
        <v>556.54999999999995</v>
      </c>
    </row>
    <row r="11" spans="1:10" x14ac:dyDescent="0.25">
      <c r="A11" s="6">
        <v>43103</v>
      </c>
      <c r="B11" s="7" t="s">
        <v>218</v>
      </c>
      <c r="C11" s="21" t="s">
        <v>12</v>
      </c>
      <c r="D11" s="9" t="s">
        <v>19</v>
      </c>
      <c r="E11" s="8">
        <v>4000</v>
      </c>
      <c r="F11" s="48">
        <f t="shared" si="0"/>
        <v>7.1871350282993447</v>
      </c>
      <c r="G11" s="22" t="s">
        <v>20</v>
      </c>
      <c r="H11" s="23" t="s">
        <v>39</v>
      </c>
      <c r="I11" s="24" t="s">
        <v>8</v>
      </c>
      <c r="J11" s="51">
        <v>556.54999999999995</v>
      </c>
    </row>
    <row r="12" spans="1:10" x14ac:dyDescent="0.25">
      <c r="A12" s="6">
        <v>43104</v>
      </c>
      <c r="B12" s="7" t="s">
        <v>219</v>
      </c>
      <c r="C12" s="9" t="s">
        <v>12</v>
      </c>
      <c r="D12" s="9" t="s">
        <v>15</v>
      </c>
      <c r="E12" s="8">
        <v>12000</v>
      </c>
      <c r="F12" s="48">
        <f t="shared" si="0"/>
        <v>21.561405084898034</v>
      </c>
      <c r="G12" s="22" t="s">
        <v>17</v>
      </c>
      <c r="H12" s="23" t="s">
        <v>39</v>
      </c>
      <c r="I12" s="24" t="s">
        <v>8</v>
      </c>
      <c r="J12" s="51">
        <v>556.54999999999995</v>
      </c>
    </row>
    <row r="13" spans="1:10" x14ac:dyDescent="0.25">
      <c r="A13" s="6">
        <v>43104</v>
      </c>
      <c r="B13" s="7" t="s">
        <v>220</v>
      </c>
      <c r="C13" s="21" t="s">
        <v>35</v>
      </c>
      <c r="D13" s="9" t="s">
        <v>15</v>
      </c>
      <c r="E13" s="8">
        <v>80000</v>
      </c>
      <c r="F13" s="48">
        <f t="shared" si="0"/>
        <v>143.74270056598689</v>
      </c>
      <c r="G13" s="22" t="s">
        <v>17</v>
      </c>
      <c r="H13" s="23" t="s">
        <v>39</v>
      </c>
      <c r="I13" s="24" t="s">
        <v>8</v>
      </c>
      <c r="J13" s="51">
        <v>556.54999999999995</v>
      </c>
    </row>
    <row r="14" spans="1:10" x14ac:dyDescent="0.25">
      <c r="A14" s="6">
        <v>43104</v>
      </c>
      <c r="B14" s="7" t="s">
        <v>221</v>
      </c>
      <c r="C14" s="21" t="s">
        <v>9</v>
      </c>
      <c r="D14" s="9" t="s">
        <v>10</v>
      </c>
      <c r="E14" s="8">
        <v>5500</v>
      </c>
      <c r="F14" s="48">
        <f t="shared" si="0"/>
        <v>9.8823106639115998</v>
      </c>
      <c r="G14" s="22" t="s">
        <v>24</v>
      </c>
      <c r="H14" s="23" t="s">
        <v>39</v>
      </c>
      <c r="I14" s="24" t="s">
        <v>8</v>
      </c>
      <c r="J14" s="51">
        <v>556.54999999999995</v>
      </c>
    </row>
    <row r="15" spans="1:10" x14ac:dyDescent="0.25">
      <c r="A15" s="6">
        <v>43104</v>
      </c>
      <c r="B15" s="7" t="s">
        <v>222</v>
      </c>
      <c r="C15" s="21" t="s">
        <v>12</v>
      </c>
      <c r="D15" s="9" t="s">
        <v>23</v>
      </c>
      <c r="E15" s="8">
        <v>500</v>
      </c>
      <c r="F15" s="48">
        <f t="shared" si="0"/>
        <v>0.89839187853741809</v>
      </c>
      <c r="G15" s="22" t="s">
        <v>24</v>
      </c>
      <c r="H15" s="23" t="s">
        <v>39</v>
      </c>
      <c r="I15" s="24" t="s">
        <v>8</v>
      </c>
      <c r="J15" s="51">
        <v>556.54999999999995</v>
      </c>
    </row>
    <row r="16" spans="1:10" x14ac:dyDescent="0.25">
      <c r="A16" s="6">
        <v>43104</v>
      </c>
      <c r="B16" s="7" t="s">
        <v>223</v>
      </c>
      <c r="C16" s="21" t="s">
        <v>12</v>
      </c>
      <c r="D16" s="9" t="s">
        <v>15</v>
      </c>
      <c r="E16" s="8">
        <v>4000</v>
      </c>
      <c r="F16" s="48">
        <f t="shared" si="0"/>
        <v>7.1871350282993447</v>
      </c>
      <c r="G16" s="22" t="s">
        <v>17</v>
      </c>
      <c r="H16" s="23" t="s">
        <v>39</v>
      </c>
      <c r="I16" s="24" t="s">
        <v>8</v>
      </c>
      <c r="J16" s="51">
        <v>556.54999999999995</v>
      </c>
    </row>
    <row r="17" spans="1:10" x14ac:dyDescent="0.25">
      <c r="A17" s="6">
        <v>43104</v>
      </c>
      <c r="B17" s="7" t="s">
        <v>224</v>
      </c>
      <c r="C17" s="21" t="s">
        <v>21</v>
      </c>
      <c r="D17" s="9" t="s">
        <v>19</v>
      </c>
      <c r="E17" s="8">
        <v>10000</v>
      </c>
      <c r="F17" s="48">
        <f t="shared" si="0"/>
        <v>17.967837570748362</v>
      </c>
      <c r="G17" s="22" t="s">
        <v>20</v>
      </c>
      <c r="H17" s="23" t="s">
        <v>39</v>
      </c>
      <c r="I17" s="24" t="s">
        <v>8</v>
      </c>
      <c r="J17" s="51">
        <v>556.54999999999995</v>
      </c>
    </row>
    <row r="18" spans="1:10" x14ac:dyDescent="0.25">
      <c r="A18" s="6">
        <v>43104</v>
      </c>
      <c r="B18" s="7" t="s">
        <v>225</v>
      </c>
      <c r="C18" s="21" t="s">
        <v>14</v>
      </c>
      <c r="D18" s="9" t="s">
        <v>19</v>
      </c>
      <c r="E18" s="8">
        <v>5000</v>
      </c>
      <c r="F18" s="48">
        <f t="shared" si="0"/>
        <v>8.9839187853741809</v>
      </c>
      <c r="G18" s="22" t="s">
        <v>20</v>
      </c>
      <c r="H18" s="23" t="s">
        <v>39</v>
      </c>
      <c r="I18" s="24" t="s">
        <v>8</v>
      </c>
      <c r="J18" s="51">
        <v>556.54999999999995</v>
      </c>
    </row>
    <row r="19" spans="1:10" x14ac:dyDescent="0.25">
      <c r="A19" s="6">
        <v>43104</v>
      </c>
      <c r="B19" s="7" t="s">
        <v>226</v>
      </c>
      <c r="C19" s="25" t="s">
        <v>26</v>
      </c>
      <c r="D19" s="7" t="s">
        <v>38</v>
      </c>
      <c r="E19" s="8">
        <v>1200</v>
      </c>
      <c r="F19" s="48">
        <f t="shared" si="0"/>
        <v>2.1561405084898033</v>
      </c>
      <c r="G19" s="4" t="s">
        <v>214</v>
      </c>
      <c r="H19" s="23" t="s">
        <v>39</v>
      </c>
      <c r="I19" s="24" t="s">
        <v>8</v>
      </c>
      <c r="J19" s="51">
        <v>556.54999999999995</v>
      </c>
    </row>
    <row r="20" spans="1:10" x14ac:dyDescent="0.25">
      <c r="A20" s="6">
        <v>43104</v>
      </c>
      <c r="B20" s="7" t="s">
        <v>227</v>
      </c>
      <c r="C20" s="25" t="s">
        <v>26</v>
      </c>
      <c r="D20" s="7" t="s">
        <v>38</v>
      </c>
      <c r="E20" s="8">
        <v>4000</v>
      </c>
      <c r="F20" s="48">
        <f t="shared" si="0"/>
        <v>7.1871350282993447</v>
      </c>
      <c r="G20" s="22" t="s">
        <v>214</v>
      </c>
      <c r="H20" s="23" t="s">
        <v>39</v>
      </c>
      <c r="I20" s="24" t="s">
        <v>8</v>
      </c>
      <c r="J20" s="51">
        <v>556.54999999999995</v>
      </c>
    </row>
    <row r="21" spans="1:10" x14ac:dyDescent="0.25">
      <c r="A21" s="6">
        <v>43104</v>
      </c>
      <c r="B21" s="7" t="s">
        <v>228</v>
      </c>
      <c r="C21" s="25" t="s">
        <v>26</v>
      </c>
      <c r="D21" s="7" t="s">
        <v>38</v>
      </c>
      <c r="E21" s="8">
        <v>400</v>
      </c>
      <c r="F21" s="48">
        <f t="shared" si="0"/>
        <v>0.71871350282993451</v>
      </c>
      <c r="G21" s="22" t="s">
        <v>214</v>
      </c>
      <c r="H21" s="23" t="s">
        <v>39</v>
      </c>
      <c r="I21" s="24" t="s">
        <v>8</v>
      </c>
      <c r="J21" s="51">
        <v>556.54999999999995</v>
      </c>
    </row>
    <row r="22" spans="1:10" x14ac:dyDescent="0.25">
      <c r="A22" s="6">
        <v>43104</v>
      </c>
      <c r="B22" s="7" t="s">
        <v>229</v>
      </c>
      <c r="C22" s="25" t="s">
        <v>26</v>
      </c>
      <c r="D22" s="7" t="s">
        <v>38</v>
      </c>
      <c r="E22" s="8">
        <v>10000</v>
      </c>
      <c r="F22" s="48">
        <f t="shared" si="0"/>
        <v>17.967837570748362</v>
      </c>
      <c r="G22" s="22" t="s">
        <v>214</v>
      </c>
      <c r="H22" s="23" t="s">
        <v>39</v>
      </c>
      <c r="I22" s="24" t="s">
        <v>8</v>
      </c>
      <c r="J22" s="51">
        <v>556.54999999999995</v>
      </c>
    </row>
    <row r="23" spans="1:10" x14ac:dyDescent="0.25">
      <c r="A23" s="6">
        <v>43104</v>
      </c>
      <c r="B23" s="9" t="s">
        <v>230</v>
      </c>
      <c r="C23" s="25" t="s">
        <v>12</v>
      </c>
      <c r="D23" s="7" t="s">
        <v>38</v>
      </c>
      <c r="E23" s="8">
        <v>3000</v>
      </c>
      <c r="F23" s="48">
        <f t="shared" si="0"/>
        <v>5.3903512712245085</v>
      </c>
      <c r="G23" s="22" t="s">
        <v>214</v>
      </c>
      <c r="H23" s="23" t="s">
        <v>39</v>
      </c>
      <c r="I23" s="24" t="s">
        <v>8</v>
      </c>
      <c r="J23" s="51">
        <v>556.54999999999995</v>
      </c>
    </row>
    <row r="24" spans="1:10" x14ac:dyDescent="0.25">
      <c r="A24" s="6">
        <v>43104</v>
      </c>
      <c r="B24" s="9" t="s">
        <v>231</v>
      </c>
      <c r="C24" s="25" t="s">
        <v>12</v>
      </c>
      <c r="D24" s="7" t="s">
        <v>38</v>
      </c>
      <c r="E24" s="8">
        <v>4000</v>
      </c>
      <c r="F24" s="48">
        <f t="shared" si="0"/>
        <v>7.1871350282993447</v>
      </c>
      <c r="G24" s="22" t="s">
        <v>214</v>
      </c>
      <c r="H24" s="23" t="s">
        <v>39</v>
      </c>
      <c r="I24" s="24" t="s">
        <v>8</v>
      </c>
      <c r="J24" s="51">
        <v>556.54999999999995</v>
      </c>
    </row>
    <row r="25" spans="1:10" x14ac:dyDescent="0.25">
      <c r="A25" s="6">
        <v>43104</v>
      </c>
      <c r="B25" s="9" t="s">
        <v>232</v>
      </c>
      <c r="C25" s="25" t="s">
        <v>14</v>
      </c>
      <c r="D25" s="7" t="s">
        <v>38</v>
      </c>
      <c r="E25" s="8">
        <v>5000</v>
      </c>
      <c r="F25" s="48">
        <f t="shared" si="0"/>
        <v>8.9839187853741809</v>
      </c>
      <c r="G25" s="22" t="s">
        <v>214</v>
      </c>
      <c r="H25" s="23" t="s">
        <v>39</v>
      </c>
      <c r="I25" s="24" t="s">
        <v>8</v>
      </c>
      <c r="J25" s="51">
        <v>556.54999999999995</v>
      </c>
    </row>
    <row r="26" spans="1:10" x14ac:dyDescent="0.25">
      <c r="A26" s="6">
        <v>43104</v>
      </c>
      <c r="B26" s="9" t="s">
        <v>233</v>
      </c>
      <c r="C26" s="21" t="s">
        <v>14</v>
      </c>
      <c r="D26" s="9" t="s">
        <v>38</v>
      </c>
      <c r="E26" s="42">
        <v>2000</v>
      </c>
      <c r="F26" s="48">
        <f t="shared" si="0"/>
        <v>3.5935675141496723</v>
      </c>
      <c r="G26" s="22" t="s">
        <v>214</v>
      </c>
      <c r="H26" s="23" t="s">
        <v>39</v>
      </c>
      <c r="I26" s="24" t="s">
        <v>8</v>
      </c>
      <c r="J26" s="51">
        <v>556.54999999999995</v>
      </c>
    </row>
    <row r="27" spans="1:10" x14ac:dyDescent="0.25">
      <c r="A27" s="6">
        <v>43104</v>
      </c>
      <c r="B27" s="9" t="s">
        <v>234</v>
      </c>
      <c r="C27" s="21" t="s">
        <v>26</v>
      </c>
      <c r="D27" s="9" t="s">
        <v>38</v>
      </c>
      <c r="E27" s="42">
        <v>1200</v>
      </c>
      <c r="F27" s="48">
        <f t="shared" si="0"/>
        <v>2.1561405084898033</v>
      </c>
      <c r="G27" s="22" t="s">
        <v>214</v>
      </c>
      <c r="H27" s="23" t="s">
        <v>39</v>
      </c>
      <c r="I27" s="24" t="s">
        <v>8</v>
      </c>
      <c r="J27" s="51">
        <v>556.54999999999995</v>
      </c>
    </row>
    <row r="28" spans="1:10" x14ac:dyDescent="0.25">
      <c r="A28" s="6">
        <v>43104</v>
      </c>
      <c r="B28" s="9" t="s">
        <v>234</v>
      </c>
      <c r="C28" s="21" t="s">
        <v>26</v>
      </c>
      <c r="D28" s="9" t="s">
        <v>38</v>
      </c>
      <c r="E28" s="42">
        <v>5000</v>
      </c>
      <c r="F28" s="48">
        <f t="shared" si="0"/>
        <v>8.9839187853741809</v>
      </c>
      <c r="G28" s="22" t="s">
        <v>214</v>
      </c>
      <c r="H28" s="23" t="s">
        <v>39</v>
      </c>
      <c r="I28" s="24" t="s">
        <v>8</v>
      </c>
      <c r="J28" s="51">
        <v>556.54999999999995</v>
      </c>
    </row>
    <row r="29" spans="1:10" x14ac:dyDescent="0.25">
      <c r="A29" s="6">
        <v>43104</v>
      </c>
      <c r="B29" s="9" t="s">
        <v>235</v>
      </c>
      <c r="C29" s="21" t="s">
        <v>26</v>
      </c>
      <c r="D29" s="9" t="s">
        <v>38</v>
      </c>
      <c r="E29" s="42">
        <v>400</v>
      </c>
      <c r="F29" s="48">
        <f t="shared" si="0"/>
        <v>0.71871350282993451</v>
      </c>
      <c r="G29" s="22" t="s">
        <v>214</v>
      </c>
      <c r="H29" s="23" t="s">
        <v>39</v>
      </c>
      <c r="I29" s="24" t="s">
        <v>8</v>
      </c>
      <c r="J29" s="51">
        <v>556.54999999999995</v>
      </c>
    </row>
    <row r="30" spans="1:10" x14ac:dyDescent="0.25">
      <c r="A30" s="6">
        <v>43104</v>
      </c>
      <c r="B30" s="9" t="s">
        <v>236</v>
      </c>
      <c r="C30" s="21" t="s">
        <v>26</v>
      </c>
      <c r="D30" s="9" t="s">
        <v>38</v>
      </c>
      <c r="E30" s="42">
        <v>4000</v>
      </c>
      <c r="F30" s="48">
        <f t="shared" si="0"/>
        <v>7.1871350282993447</v>
      </c>
      <c r="G30" s="22" t="s">
        <v>214</v>
      </c>
      <c r="H30" s="23" t="s">
        <v>39</v>
      </c>
      <c r="I30" s="24" t="s">
        <v>8</v>
      </c>
      <c r="J30" s="51">
        <v>556.54999999999995</v>
      </c>
    </row>
    <row r="31" spans="1:10" x14ac:dyDescent="0.25">
      <c r="A31" s="6">
        <v>43104</v>
      </c>
      <c r="B31" s="9" t="s">
        <v>237</v>
      </c>
      <c r="C31" s="21" t="s">
        <v>14</v>
      </c>
      <c r="D31" s="9" t="s">
        <v>38</v>
      </c>
      <c r="E31" s="8">
        <v>5000</v>
      </c>
      <c r="F31" s="48">
        <f t="shared" si="0"/>
        <v>8.9839187853741809</v>
      </c>
      <c r="G31" s="22" t="s">
        <v>214</v>
      </c>
      <c r="H31" s="23" t="s">
        <v>39</v>
      </c>
      <c r="I31" s="24" t="s">
        <v>8</v>
      </c>
      <c r="J31" s="51">
        <v>556.54999999999995</v>
      </c>
    </row>
    <row r="32" spans="1:10" x14ac:dyDescent="0.25">
      <c r="A32" s="6">
        <v>43104</v>
      </c>
      <c r="B32" s="9" t="s">
        <v>238</v>
      </c>
      <c r="C32" s="21" t="s">
        <v>12</v>
      </c>
      <c r="D32" s="9" t="s">
        <v>38</v>
      </c>
      <c r="E32" s="8">
        <v>4000</v>
      </c>
      <c r="F32" s="48">
        <f t="shared" si="0"/>
        <v>7.1871350282993447</v>
      </c>
      <c r="G32" s="22" t="s">
        <v>214</v>
      </c>
      <c r="H32" s="23" t="s">
        <v>39</v>
      </c>
      <c r="I32" s="24" t="s">
        <v>8</v>
      </c>
      <c r="J32" s="51">
        <v>556.54999999999995</v>
      </c>
    </row>
    <row r="33" spans="1:10" x14ac:dyDescent="0.25">
      <c r="A33" s="6">
        <v>43104</v>
      </c>
      <c r="B33" s="7" t="s">
        <v>239</v>
      </c>
      <c r="C33" s="25" t="s">
        <v>12</v>
      </c>
      <c r="D33" s="7" t="s">
        <v>19</v>
      </c>
      <c r="E33" s="8">
        <v>4000</v>
      </c>
      <c r="F33" s="48">
        <f t="shared" si="0"/>
        <v>7.1871350282993447</v>
      </c>
      <c r="G33" s="22" t="s">
        <v>20</v>
      </c>
      <c r="H33" s="23" t="s">
        <v>39</v>
      </c>
      <c r="I33" s="24" t="s">
        <v>8</v>
      </c>
      <c r="J33" s="51">
        <v>556.54999999999995</v>
      </c>
    </row>
    <row r="34" spans="1:10" x14ac:dyDescent="0.25">
      <c r="A34" s="6">
        <v>43105</v>
      </c>
      <c r="B34" s="7" t="s">
        <v>239</v>
      </c>
      <c r="C34" s="25" t="s">
        <v>12</v>
      </c>
      <c r="D34" s="7" t="s">
        <v>19</v>
      </c>
      <c r="E34" s="8">
        <v>4000</v>
      </c>
      <c r="F34" s="48">
        <f t="shared" si="0"/>
        <v>7.1871350282993447</v>
      </c>
      <c r="G34" s="22" t="s">
        <v>20</v>
      </c>
      <c r="H34" s="23" t="s">
        <v>39</v>
      </c>
      <c r="I34" s="24" t="s">
        <v>8</v>
      </c>
      <c r="J34" s="51">
        <v>556.54999999999995</v>
      </c>
    </row>
    <row r="35" spans="1:10" x14ac:dyDescent="0.25">
      <c r="A35" s="6">
        <v>43106</v>
      </c>
      <c r="B35" s="7" t="s">
        <v>240</v>
      </c>
      <c r="C35" s="25" t="s">
        <v>12</v>
      </c>
      <c r="D35" s="7" t="s">
        <v>19</v>
      </c>
      <c r="E35" s="8">
        <v>8000</v>
      </c>
      <c r="F35" s="48">
        <f t="shared" si="0"/>
        <v>14.374270056598689</v>
      </c>
      <c r="G35" s="22" t="s">
        <v>20</v>
      </c>
      <c r="H35" s="23" t="s">
        <v>39</v>
      </c>
      <c r="I35" s="24" t="s">
        <v>8</v>
      </c>
      <c r="J35" s="51">
        <v>556.54999999999995</v>
      </c>
    </row>
    <row r="36" spans="1:10" x14ac:dyDescent="0.25">
      <c r="A36" s="6">
        <v>43106</v>
      </c>
      <c r="B36" s="7" t="s">
        <v>241</v>
      </c>
      <c r="C36" s="25" t="s">
        <v>12</v>
      </c>
      <c r="D36" s="7" t="s">
        <v>19</v>
      </c>
      <c r="E36" s="8">
        <v>4000</v>
      </c>
      <c r="F36" s="48">
        <f t="shared" si="0"/>
        <v>7.1871350282993447</v>
      </c>
      <c r="G36" s="22" t="s">
        <v>20</v>
      </c>
      <c r="H36" s="23" t="s">
        <v>39</v>
      </c>
      <c r="I36" s="24" t="s">
        <v>8</v>
      </c>
      <c r="J36" s="51">
        <v>556.54999999999995</v>
      </c>
    </row>
    <row r="37" spans="1:10" x14ac:dyDescent="0.25">
      <c r="A37" s="6">
        <v>43107</v>
      </c>
      <c r="B37" s="7" t="s">
        <v>240</v>
      </c>
      <c r="C37" s="21" t="s">
        <v>12</v>
      </c>
      <c r="D37" s="9" t="s">
        <v>19</v>
      </c>
      <c r="E37" s="8">
        <v>8000</v>
      </c>
      <c r="F37" s="48">
        <f t="shared" si="0"/>
        <v>14.374270056598689</v>
      </c>
      <c r="G37" s="22" t="s">
        <v>20</v>
      </c>
      <c r="H37" s="23" t="s">
        <v>39</v>
      </c>
      <c r="I37" s="24" t="s">
        <v>8</v>
      </c>
      <c r="J37" s="51">
        <v>556.54999999999995</v>
      </c>
    </row>
    <row r="38" spans="1:10" x14ac:dyDescent="0.25">
      <c r="A38" s="6">
        <v>43107</v>
      </c>
      <c r="B38" s="7" t="s">
        <v>239</v>
      </c>
      <c r="C38" s="21" t="s">
        <v>12</v>
      </c>
      <c r="D38" s="9" t="s">
        <v>15</v>
      </c>
      <c r="E38" s="8">
        <v>4000</v>
      </c>
      <c r="F38" s="48">
        <f t="shared" si="0"/>
        <v>7.1871350282993447</v>
      </c>
      <c r="G38" s="22" t="s">
        <v>20</v>
      </c>
      <c r="H38" s="23" t="s">
        <v>39</v>
      </c>
      <c r="I38" s="24" t="s">
        <v>8</v>
      </c>
      <c r="J38" s="51">
        <v>556.54999999999995</v>
      </c>
    </row>
    <row r="39" spans="1:10" x14ac:dyDescent="0.25">
      <c r="A39" s="6">
        <v>43108</v>
      </c>
      <c r="B39" s="7" t="s">
        <v>240</v>
      </c>
      <c r="C39" s="21" t="s">
        <v>12</v>
      </c>
      <c r="D39" s="9" t="s">
        <v>19</v>
      </c>
      <c r="E39" s="8">
        <v>8000</v>
      </c>
      <c r="F39" s="48">
        <f t="shared" si="0"/>
        <v>14.374270056598689</v>
      </c>
      <c r="G39" s="22" t="s">
        <v>20</v>
      </c>
      <c r="H39" s="23" t="s">
        <v>39</v>
      </c>
      <c r="I39" s="24" t="s">
        <v>8</v>
      </c>
      <c r="J39" s="51">
        <v>556.54999999999995</v>
      </c>
    </row>
    <row r="40" spans="1:10" x14ac:dyDescent="0.25">
      <c r="A40" s="6">
        <v>43108</v>
      </c>
      <c r="B40" s="7" t="s">
        <v>242</v>
      </c>
      <c r="C40" s="21" t="s">
        <v>9</v>
      </c>
      <c r="D40" s="9" t="s">
        <v>10</v>
      </c>
      <c r="E40" s="8">
        <v>5000</v>
      </c>
      <c r="F40" s="48">
        <f t="shared" si="0"/>
        <v>8.9839187853741809</v>
      </c>
      <c r="G40" s="22" t="s">
        <v>34</v>
      </c>
      <c r="H40" s="23" t="s">
        <v>39</v>
      </c>
      <c r="I40" s="24" t="s">
        <v>8</v>
      </c>
      <c r="J40" s="51">
        <v>556.54999999999995</v>
      </c>
    </row>
    <row r="41" spans="1:10" x14ac:dyDescent="0.25">
      <c r="A41" s="6">
        <v>43108</v>
      </c>
      <c r="B41" s="7" t="s">
        <v>243</v>
      </c>
      <c r="C41" s="21" t="s">
        <v>9</v>
      </c>
      <c r="D41" s="9" t="s">
        <v>10</v>
      </c>
      <c r="E41" s="8">
        <v>45000</v>
      </c>
      <c r="F41" s="48">
        <f t="shared" si="0"/>
        <v>80.855269068367633</v>
      </c>
      <c r="G41" s="22" t="s">
        <v>34</v>
      </c>
      <c r="H41" s="23" t="s">
        <v>39</v>
      </c>
      <c r="I41" s="24" t="s">
        <v>8</v>
      </c>
      <c r="J41" s="51">
        <v>556.54999999999995</v>
      </c>
    </row>
    <row r="42" spans="1:10" x14ac:dyDescent="0.25">
      <c r="A42" s="6">
        <v>43108</v>
      </c>
      <c r="B42" s="7" t="s">
        <v>244</v>
      </c>
      <c r="C42" s="21" t="s">
        <v>12</v>
      </c>
      <c r="D42" s="9" t="s">
        <v>10</v>
      </c>
      <c r="E42" s="8">
        <v>3100</v>
      </c>
      <c r="F42" s="48">
        <f t="shared" si="0"/>
        <v>5.5700296469319923</v>
      </c>
      <c r="G42" s="22" t="s">
        <v>34</v>
      </c>
      <c r="H42" s="23" t="s">
        <v>39</v>
      </c>
      <c r="I42" s="24" t="s">
        <v>8</v>
      </c>
      <c r="J42" s="51">
        <v>556.54999999999995</v>
      </c>
    </row>
    <row r="43" spans="1:10" x14ac:dyDescent="0.25">
      <c r="A43" s="6">
        <v>43108</v>
      </c>
      <c r="B43" s="7" t="s">
        <v>245</v>
      </c>
      <c r="C43" s="21" t="s">
        <v>12</v>
      </c>
      <c r="D43" s="9" t="s">
        <v>13</v>
      </c>
      <c r="E43" s="8">
        <v>16000</v>
      </c>
      <c r="F43" s="48">
        <f t="shared" si="0"/>
        <v>28.748540113197379</v>
      </c>
      <c r="G43" s="22" t="s">
        <v>25</v>
      </c>
      <c r="H43" s="23" t="s">
        <v>39</v>
      </c>
      <c r="I43" s="24" t="s">
        <v>8</v>
      </c>
      <c r="J43" s="51">
        <v>556.54999999999995</v>
      </c>
    </row>
    <row r="44" spans="1:10" x14ac:dyDescent="0.25">
      <c r="A44" s="6">
        <v>43108</v>
      </c>
      <c r="B44" s="7" t="s">
        <v>246</v>
      </c>
      <c r="C44" s="21" t="s">
        <v>12</v>
      </c>
      <c r="D44" s="9" t="s">
        <v>10</v>
      </c>
      <c r="E44" s="8">
        <v>12500</v>
      </c>
      <c r="F44" s="48">
        <f t="shared" si="0"/>
        <v>22.459796963435451</v>
      </c>
      <c r="G44" s="22" t="s">
        <v>34</v>
      </c>
      <c r="H44" s="23" t="s">
        <v>39</v>
      </c>
      <c r="I44" s="24" t="s">
        <v>8</v>
      </c>
      <c r="J44" s="51">
        <v>556.54999999999995</v>
      </c>
    </row>
    <row r="45" spans="1:10" x14ac:dyDescent="0.25">
      <c r="A45" s="6">
        <v>43109</v>
      </c>
      <c r="B45" s="7" t="s">
        <v>240</v>
      </c>
      <c r="C45" s="21" t="s">
        <v>12</v>
      </c>
      <c r="D45" s="9" t="s">
        <v>19</v>
      </c>
      <c r="E45" s="8">
        <v>8000</v>
      </c>
      <c r="F45" s="48">
        <f t="shared" si="0"/>
        <v>14.374270056598689</v>
      </c>
      <c r="G45" s="22" t="s">
        <v>20</v>
      </c>
      <c r="H45" s="23" t="s">
        <v>39</v>
      </c>
      <c r="I45" s="24" t="s">
        <v>8</v>
      </c>
      <c r="J45" s="51">
        <v>556.54999999999995</v>
      </c>
    </row>
    <row r="46" spans="1:10" x14ac:dyDescent="0.25">
      <c r="A46" s="6">
        <v>43109</v>
      </c>
      <c r="B46" s="7" t="s">
        <v>247</v>
      </c>
      <c r="C46" s="21" t="s">
        <v>14</v>
      </c>
      <c r="D46" s="9" t="s">
        <v>23</v>
      </c>
      <c r="E46" s="8">
        <v>10000</v>
      </c>
      <c r="F46" s="48">
        <f t="shared" si="0"/>
        <v>17.967837570748362</v>
      </c>
      <c r="G46" s="22" t="s">
        <v>24</v>
      </c>
      <c r="H46" s="23" t="s">
        <v>39</v>
      </c>
      <c r="I46" s="24" t="s">
        <v>8</v>
      </c>
      <c r="J46" s="51">
        <v>556.54999999999995</v>
      </c>
    </row>
    <row r="47" spans="1:10" x14ac:dyDescent="0.25">
      <c r="A47" s="6">
        <v>43109</v>
      </c>
      <c r="B47" s="7" t="s">
        <v>248</v>
      </c>
      <c r="C47" s="21" t="s">
        <v>14</v>
      </c>
      <c r="D47" s="9" t="s">
        <v>10</v>
      </c>
      <c r="E47" s="8">
        <v>5000</v>
      </c>
      <c r="F47" s="48">
        <f t="shared" si="0"/>
        <v>8.9839187853741809</v>
      </c>
      <c r="G47" s="22" t="s">
        <v>34</v>
      </c>
      <c r="H47" s="23" t="s">
        <v>39</v>
      </c>
      <c r="I47" s="24" t="s">
        <v>8</v>
      </c>
      <c r="J47" s="51">
        <v>556.54999999999995</v>
      </c>
    </row>
    <row r="48" spans="1:10" x14ac:dyDescent="0.25">
      <c r="A48" s="6">
        <v>43109</v>
      </c>
      <c r="B48" s="7" t="s">
        <v>249</v>
      </c>
      <c r="C48" s="21" t="s">
        <v>14</v>
      </c>
      <c r="D48" s="9" t="s">
        <v>15</v>
      </c>
      <c r="E48" s="8">
        <v>5000</v>
      </c>
      <c r="F48" s="48">
        <f t="shared" si="0"/>
        <v>8.9839187853741809</v>
      </c>
      <c r="G48" s="4" t="s">
        <v>16</v>
      </c>
      <c r="H48" s="23" t="s">
        <v>39</v>
      </c>
      <c r="I48" s="24" t="s">
        <v>8</v>
      </c>
      <c r="J48" s="51">
        <v>556.54999999999995</v>
      </c>
    </row>
    <row r="49" spans="1:10" x14ac:dyDescent="0.25">
      <c r="A49" s="6">
        <v>43109</v>
      </c>
      <c r="B49" s="7" t="s">
        <v>250</v>
      </c>
      <c r="C49" s="21" t="s">
        <v>14</v>
      </c>
      <c r="D49" s="9" t="s">
        <v>15</v>
      </c>
      <c r="E49" s="8">
        <v>5000</v>
      </c>
      <c r="F49" s="48">
        <f t="shared" si="0"/>
        <v>8.9839187853741809</v>
      </c>
      <c r="G49" s="49" t="s">
        <v>17</v>
      </c>
      <c r="H49" s="23" t="s">
        <v>39</v>
      </c>
      <c r="I49" s="24" t="s">
        <v>8</v>
      </c>
      <c r="J49" s="51">
        <v>556.54999999999995</v>
      </c>
    </row>
    <row r="50" spans="1:10" x14ac:dyDescent="0.25">
      <c r="A50" s="6">
        <v>43109</v>
      </c>
      <c r="B50" s="7" t="s">
        <v>251</v>
      </c>
      <c r="C50" s="21" t="s">
        <v>14</v>
      </c>
      <c r="D50" s="9" t="s">
        <v>19</v>
      </c>
      <c r="E50" s="8">
        <v>5000</v>
      </c>
      <c r="F50" s="48">
        <f t="shared" si="0"/>
        <v>8.9839187853741809</v>
      </c>
      <c r="G50" s="22" t="s">
        <v>20</v>
      </c>
      <c r="H50" s="23" t="s">
        <v>39</v>
      </c>
      <c r="I50" s="24" t="s">
        <v>8</v>
      </c>
      <c r="J50" s="51">
        <v>556.54999999999995</v>
      </c>
    </row>
    <row r="51" spans="1:10" x14ac:dyDescent="0.25">
      <c r="A51" s="6">
        <v>43109</v>
      </c>
      <c r="B51" s="7" t="s">
        <v>252</v>
      </c>
      <c r="C51" s="21" t="s">
        <v>14</v>
      </c>
      <c r="D51" s="9" t="s">
        <v>13</v>
      </c>
      <c r="E51" s="8">
        <v>5000</v>
      </c>
      <c r="F51" s="48">
        <f t="shared" si="0"/>
        <v>8.9839187853741809</v>
      </c>
      <c r="G51" s="22" t="s">
        <v>25</v>
      </c>
      <c r="H51" s="23" t="s">
        <v>39</v>
      </c>
      <c r="I51" s="24" t="s">
        <v>8</v>
      </c>
      <c r="J51" s="51">
        <v>556.54999999999995</v>
      </c>
    </row>
    <row r="52" spans="1:10" x14ac:dyDescent="0.25">
      <c r="A52" s="6">
        <v>43109</v>
      </c>
      <c r="B52" s="7" t="s">
        <v>33</v>
      </c>
      <c r="C52" s="21" t="s">
        <v>9</v>
      </c>
      <c r="D52" s="9" t="s">
        <v>10</v>
      </c>
      <c r="E52" s="8">
        <v>12200</v>
      </c>
      <c r="F52" s="48">
        <f t="shared" si="0"/>
        <v>21.920761836313002</v>
      </c>
      <c r="G52" s="22" t="s">
        <v>34</v>
      </c>
      <c r="H52" s="23" t="s">
        <v>39</v>
      </c>
      <c r="I52" s="24" t="s">
        <v>8</v>
      </c>
      <c r="J52" s="51">
        <v>556.54999999999995</v>
      </c>
    </row>
    <row r="53" spans="1:10" x14ac:dyDescent="0.25">
      <c r="A53" s="6">
        <v>43109</v>
      </c>
      <c r="B53" s="7" t="s">
        <v>253</v>
      </c>
      <c r="C53" s="21" t="s">
        <v>12</v>
      </c>
      <c r="D53" s="9" t="s">
        <v>10</v>
      </c>
      <c r="E53" s="8">
        <v>500</v>
      </c>
      <c r="F53" s="48">
        <f t="shared" si="0"/>
        <v>0.89839187853741809</v>
      </c>
      <c r="G53" s="22" t="s">
        <v>34</v>
      </c>
      <c r="H53" s="23" t="s">
        <v>39</v>
      </c>
      <c r="I53" s="24" t="s">
        <v>8</v>
      </c>
      <c r="J53" s="51">
        <v>556.54999999999995</v>
      </c>
    </row>
    <row r="54" spans="1:10" x14ac:dyDescent="0.25">
      <c r="A54" s="6">
        <v>43110</v>
      </c>
      <c r="B54" s="7" t="s">
        <v>254</v>
      </c>
      <c r="C54" s="21" t="s">
        <v>12</v>
      </c>
      <c r="D54" s="9" t="s">
        <v>19</v>
      </c>
      <c r="E54" s="8">
        <v>12500</v>
      </c>
      <c r="F54" s="48">
        <f t="shared" si="0"/>
        <v>22.459796963435451</v>
      </c>
      <c r="G54" s="22" t="s">
        <v>20</v>
      </c>
      <c r="H54" s="23" t="s">
        <v>39</v>
      </c>
      <c r="I54" s="24" t="s">
        <v>8</v>
      </c>
      <c r="J54" s="51">
        <v>556.54999999999995</v>
      </c>
    </row>
    <row r="55" spans="1:10" x14ac:dyDescent="0.25">
      <c r="A55" s="6">
        <v>43110</v>
      </c>
      <c r="B55" s="7" t="s">
        <v>255</v>
      </c>
      <c r="C55" s="21" t="s">
        <v>9</v>
      </c>
      <c r="D55" s="5" t="s">
        <v>10</v>
      </c>
      <c r="E55" s="8">
        <v>18000</v>
      </c>
      <c r="F55" s="48">
        <f t="shared" si="0"/>
        <v>32.342107627347055</v>
      </c>
      <c r="G55" s="28" t="s">
        <v>34</v>
      </c>
      <c r="H55" s="23" t="s">
        <v>39</v>
      </c>
      <c r="I55" s="24" t="s">
        <v>8</v>
      </c>
      <c r="J55" s="51">
        <v>556.54999999999995</v>
      </c>
    </row>
    <row r="56" spans="1:10" x14ac:dyDescent="0.25">
      <c r="A56" s="6">
        <v>43110</v>
      </c>
      <c r="B56" s="7" t="s">
        <v>256</v>
      </c>
      <c r="C56" s="21" t="s">
        <v>26</v>
      </c>
      <c r="D56" s="5" t="s">
        <v>15</v>
      </c>
      <c r="E56" s="8">
        <v>65000</v>
      </c>
      <c r="F56" s="48">
        <f t="shared" si="0"/>
        <v>116.79094420986435</v>
      </c>
      <c r="G56" s="28" t="s">
        <v>17</v>
      </c>
      <c r="H56" s="23" t="s">
        <v>39</v>
      </c>
      <c r="I56" s="24" t="s">
        <v>8</v>
      </c>
      <c r="J56" s="51">
        <v>556.54999999999995</v>
      </c>
    </row>
    <row r="57" spans="1:10" x14ac:dyDescent="0.25">
      <c r="A57" s="6">
        <v>43110</v>
      </c>
      <c r="B57" s="7" t="s">
        <v>257</v>
      </c>
      <c r="C57" s="21" t="s">
        <v>12</v>
      </c>
      <c r="D57" s="5" t="s">
        <v>15</v>
      </c>
      <c r="E57" s="8">
        <v>28000</v>
      </c>
      <c r="F57" s="48">
        <f t="shared" si="0"/>
        <v>50.309945198095413</v>
      </c>
      <c r="G57" s="28" t="s">
        <v>17</v>
      </c>
      <c r="H57" s="23" t="s">
        <v>39</v>
      </c>
      <c r="I57" s="24" t="s">
        <v>8</v>
      </c>
      <c r="J57" s="51">
        <v>556.54999999999995</v>
      </c>
    </row>
    <row r="58" spans="1:10" x14ac:dyDescent="0.25">
      <c r="A58" s="6">
        <v>43110</v>
      </c>
      <c r="B58" s="7" t="s">
        <v>258</v>
      </c>
      <c r="C58" s="21" t="s">
        <v>32</v>
      </c>
      <c r="D58" s="5" t="s">
        <v>10</v>
      </c>
      <c r="E58" s="27">
        <v>30000</v>
      </c>
      <c r="F58" s="48">
        <f t="shared" si="0"/>
        <v>53.903512712245089</v>
      </c>
      <c r="G58" s="30" t="s">
        <v>34</v>
      </c>
      <c r="H58" s="23" t="s">
        <v>39</v>
      </c>
      <c r="I58" s="24" t="s">
        <v>8</v>
      </c>
      <c r="J58" s="51">
        <v>556.54999999999995</v>
      </c>
    </row>
    <row r="59" spans="1:10" x14ac:dyDescent="0.25">
      <c r="A59" s="6">
        <v>43110</v>
      </c>
      <c r="B59" s="7" t="s">
        <v>259</v>
      </c>
      <c r="C59" s="21" t="s">
        <v>12</v>
      </c>
      <c r="D59" s="5" t="s">
        <v>10</v>
      </c>
      <c r="E59" s="27">
        <v>2600</v>
      </c>
      <c r="F59" s="48">
        <f t="shared" si="0"/>
        <v>4.6716377683945742</v>
      </c>
      <c r="G59" s="30" t="s">
        <v>34</v>
      </c>
      <c r="H59" s="23" t="s">
        <v>39</v>
      </c>
      <c r="I59" s="24" t="s">
        <v>8</v>
      </c>
      <c r="J59" s="51">
        <v>556.54999999999995</v>
      </c>
    </row>
    <row r="60" spans="1:10" x14ac:dyDescent="0.25">
      <c r="A60" s="6">
        <v>43110</v>
      </c>
      <c r="B60" s="7" t="s">
        <v>260</v>
      </c>
      <c r="C60" s="21" t="s">
        <v>481</v>
      </c>
      <c r="D60" s="5" t="s">
        <v>10</v>
      </c>
      <c r="E60" s="27">
        <v>15000</v>
      </c>
      <c r="F60" s="48">
        <f t="shared" si="0"/>
        <v>26.951756356122544</v>
      </c>
      <c r="G60" s="30" t="s">
        <v>34</v>
      </c>
      <c r="H60" s="23" t="s">
        <v>39</v>
      </c>
      <c r="I60" s="24" t="s">
        <v>8</v>
      </c>
      <c r="J60" s="51">
        <v>556.54999999999995</v>
      </c>
    </row>
    <row r="61" spans="1:10" x14ac:dyDescent="0.25">
      <c r="A61" s="6">
        <v>43110</v>
      </c>
      <c r="B61" s="7" t="s">
        <v>261</v>
      </c>
      <c r="C61" s="21" t="s">
        <v>12</v>
      </c>
      <c r="D61" s="5" t="s">
        <v>15</v>
      </c>
      <c r="E61" s="27">
        <v>9000</v>
      </c>
      <c r="F61" s="48">
        <f t="shared" si="0"/>
        <v>16.171053813673527</v>
      </c>
      <c r="G61" s="30" t="s">
        <v>16</v>
      </c>
      <c r="H61" s="23" t="s">
        <v>39</v>
      </c>
      <c r="I61" s="24" t="s">
        <v>8</v>
      </c>
      <c r="J61" s="51">
        <v>556.54999999999995</v>
      </c>
    </row>
    <row r="62" spans="1:10" x14ac:dyDescent="0.25">
      <c r="A62" s="6">
        <v>43110</v>
      </c>
      <c r="B62" s="7" t="s">
        <v>262</v>
      </c>
      <c r="C62" s="21" t="s">
        <v>12</v>
      </c>
      <c r="D62" s="5" t="s">
        <v>15</v>
      </c>
      <c r="E62" s="27">
        <v>11000</v>
      </c>
      <c r="F62" s="48">
        <f t="shared" si="0"/>
        <v>19.7646213278232</v>
      </c>
      <c r="G62" s="30" t="s">
        <v>16</v>
      </c>
      <c r="H62" s="23" t="s">
        <v>39</v>
      </c>
      <c r="I62" s="24" t="s">
        <v>8</v>
      </c>
      <c r="J62" s="51">
        <v>556.54999999999995</v>
      </c>
    </row>
    <row r="63" spans="1:10" x14ac:dyDescent="0.25">
      <c r="A63" s="6">
        <v>43110</v>
      </c>
      <c r="B63" s="7" t="s">
        <v>263</v>
      </c>
      <c r="C63" s="21" t="s">
        <v>12</v>
      </c>
      <c r="D63" s="5" t="s">
        <v>15</v>
      </c>
      <c r="E63" s="27">
        <v>14500</v>
      </c>
      <c r="F63" s="48">
        <f t="shared" si="0"/>
        <v>26.053364477585124</v>
      </c>
      <c r="G63" s="30" t="s">
        <v>16</v>
      </c>
      <c r="H63" s="23" t="s">
        <v>39</v>
      </c>
      <c r="I63" s="24" t="s">
        <v>8</v>
      </c>
      <c r="J63" s="51">
        <v>556.54999999999995</v>
      </c>
    </row>
    <row r="64" spans="1:10" x14ac:dyDescent="0.25">
      <c r="A64" s="6">
        <v>43110</v>
      </c>
      <c r="B64" s="7" t="s">
        <v>264</v>
      </c>
      <c r="C64" s="21" t="s">
        <v>12</v>
      </c>
      <c r="D64" s="5" t="s">
        <v>15</v>
      </c>
      <c r="E64" s="27">
        <v>10500</v>
      </c>
      <c r="F64" s="48">
        <f t="shared" si="0"/>
        <v>18.866229449285779</v>
      </c>
      <c r="G64" s="30" t="s">
        <v>16</v>
      </c>
      <c r="H64" s="23" t="s">
        <v>39</v>
      </c>
      <c r="I64" s="24" t="s">
        <v>8</v>
      </c>
      <c r="J64" s="51">
        <v>556.54999999999995</v>
      </c>
    </row>
    <row r="65" spans="1:10" x14ac:dyDescent="0.25">
      <c r="A65" s="6">
        <v>43110</v>
      </c>
      <c r="B65" s="7" t="s">
        <v>265</v>
      </c>
      <c r="C65" s="21" t="s">
        <v>12</v>
      </c>
      <c r="D65" s="5" t="s">
        <v>15</v>
      </c>
      <c r="E65" s="27">
        <f>5500+3500+4500</f>
        <v>13500</v>
      </c>
      <c r="F65" s="48">
        <f t="shared" si="0"/>
        <v>24.256580720510289</v>
      </c>
      <c r="G65" s="30" t="s">
        <v>16</v>
      </c>
      <c r="H65" s="23" t="s">
        <v>39</v>
      </c>
      <c r="I65" s="24" t="s">
        <v>8</v>
      </c>
      <c r="J65" s="51">
        <v>556.54999999999995</v>
      </c>
    </row>
    <row r="66" spans="1:10" x14ac:dyDescent="0.25">
      <c r="A66" s="6">
        <v>43110</v>
      </c>
      <c r="B66" s="7" t="s">
        <v>266</v>
      </c>
      <c r="C66" s="21" t="s">
        <v>12</v>
      </c>
      <c r="D66" s="5" t="s">
        <v>15</v>
      </c>
      <c r="E66" s="27">
        <f>5000+150</f>
        <v>5150</v>
      </c>
      <c r="F66" s="48">
        <f t="shared" si="0"/>
        <v>9.2534363489354057</v>
      </c>
      <c r="G66" s="30" t="s">
        <v>16</v>
      </c>
      <c r="H66" s="23" t="s">
        <v>39</v>
      </c>
      <c r="I66" s="24" t="s">
        <v>8</v>
      </c>
      <c r="J66" s="51">
        <v>556.54999999999995</v>
      </c>
    </row>
    <row r="67" spans="1:10" x14ac:dyDescent="0.25">
      <c r="A67" s="6">
        <v>43110</v>
      </c>
      <c r="B67" s="7" t="s">
        <v>267</v>
      </c>
      <c r="C67" s="21" t="s">
        <v>12</v>
      </c>
      <c r="D67" s="5" t="s">
        <v>15</v>
      </c>
      <c r="E67" s="27">
        <v>16200</v>
      </c>
      <c r="F67" s="48">
        <f t="shared" si="0"/>
        <v>29.107896864612346</v>
      </c>
      <c r="G67" s="30" t="s">
        <v>16</v>
      </c>
      <c r="H67" s="23" t="s">
        <v>39</v>
      </c>
      <c r="I67" s="24" t="s">
        <v>8</v>
      </c>
      <c r="J67" s="51">
        <v>556.54999999999995</v>
      </c>
    </row>
    <row r="68" spans="1:10" x14ac:dyDescent="0.25">
      <c r="A68" s="6">
        <v>43110</v>
      </c>
      <c r="B68" s="7" t="s">
        <v>268</v>
      </c>
      <c r="C68" s="21" t="s">
        <v>26</v>
      </c>
      <c r="D68" s="5" t="s">
        <v>15</v>
      </c>
      <c r="E68" s="27">
        <v>102000</v>
      </c>
      <c r="F68" s="48">
        <f t="shared" ref="F68:F131" si="1">+E68/J68</f>
        <v>183.27194322163328</v>
      </c>
      <c r="G68" s="30" t="s">
        <v>16</v>
      </c>
      <c r="H68" s="23" t="s">
        <v>39</v>
      </c>
      <c r="I68" s="24" t="s">
        <v>8</v>
      </c>
      <c r="J68" s="51">
        <v>556.54999999999995</v>
      </c>
    </row>
    <row r="69" spans="1:10" x14ac:dyDescent="0.25">
      <c r="A69" s="6">
        <v>43110</v>
      </c>
      <c r="B69" s="7" t="s">
        <v>269</v>
      </c>
      <c r="C69" s="21" t="s">
        <v>12</v>
      </c>
      <c r="D69" s="5" t="s">
        <v>13</v>
      </c>
      <c r="E69" s="27">
        <v>2600</v>
      </c>
      <c r="F69" s="48">
        <f t="shared" si="1"/>
        <v>4.6716377683945742</v>
      </c>
      <c r="G69" s="30" t="s">
        <v>270</v>
      </c>
      <c r="H69" s="23" t="s">
        <v>39</v>
      </c>
      <c r="I69" s="24" t="s">
        <v>8</v>
      </c>
      <c r="J69" s="51">
        <v>556.54999999999995</v>
      </c>
    </row>
    <row r="70" spans="1:10" x14ac:dyDescent="0.25">
      <c r="A70" s="6">
        <v>43110</v>
      </c>
      <c r="B70" s="7" t="s">
        <v>271</v>
      </c>
      <c r="C70" s="21" t="s">
        <v>26</v>
      </c>
      <c r="D70" s="5" t="s">
        <v>13</v>
      </c>
      <c r="E70" s="27">
        <v>3200</v>
      </c>
      <c r="F70" s="48">
        <f t="shared" si="1"/>
        <v>5.7497080226394761</v>
      </c>
      <c r="G70" s="30" t="s">
        <v>270</v>
      </c>
      <c r="H70" s="23" t="s">
        <v>39</v>
      </c>
      <c r="I70" s="24" t="s">
        <v>8</v>
      </c>
      <c r="J70" s="51">
        <v>556.54999999999995</v>
      </c>
    </row>
    <row r="71" spans="1:10" x14ac:dyDescent="0.25">
      <c r="A71" s="6">
        <v>43110</v>
      </c>
      <c r="B71" s="7" t="s">
        <v>272</v>
      </c>
      <c r="C71" s="21" t="s">
        <v>14</v>
      </c>
      <c r="D71" s="5" t="s">
        <v>13</v>
      </c>
      <c r="E71" s="27">
        <v>3000</v>
      </c>
      <c r="F71" s="48">
        <f t="shared" si="1"/>
        <v>5.3903512712245085</v>
      </c>
      <c r="G71" s="30" t="s">
        <v>270</v>
      </c>
      <c r="H71" s="23" t="s">
        <v>39</v>
      </c>
      <c r="I71" s="24" t="s">
        <v>8</v>
      </c>
      <c r="J71" s="51">
        <v>556.54999999999995</v>
      </c>
    </row>
    <row r="72" spans="1:10" x14ac:dyDescent="0.25">
      <c r="A72" s="6">
        <v>43110</v>
      </c>
      <c r="B72" s="7" t="s">
        <v>273</v>
      </c>
      <c r="C72" s="21" t="s">
        <v>14</v>
      </c>
      <c r="D72" s="5" t="s">
        <v>13</v>
      </c>
      <c r="E72" s="27">
        <v>1000</v>
      </c>
      <c r="F72" s="48">
        <f t="shared" si="1"/>
        <v>1.7967837570748362</v>
      </c>
      <c r="G72" s="30" t="s">
        <v>270</v>
      </c>
      <c r="H72" s="23" t="s">
        <v>39</v>
      </c>
      <c r="I72" s="24" t="s">
        <v>8</v>
      </c>
      <c r="J72" s="51">
        <v>556.54999999999995</v>
      </c>
    </row>
    <row r="73" spans="1:10" x14ac:dyDescent="0.25">
      <c r="A73" s="6">
        <v>43110</v>
      </c>
      <c r="B73" s="7" t="s">
        <v>274</v>
      </c>
      <c r="C73" s="21" t="s">
        <v>12</v>
      </c>
      <c r="D73" s="5" t="s">
        <v>13</v>
      </c>
      <c r="E73" s="27">
        <v>200</v>
      </c>
      <c r="F73" s="48">
        <f t="shared" si="1"/>
        <v>0.35935675141496726</v>
      </c>
      <c r="G73" s="30" t="s">
        <v>270</v>
      </c>
      <c r="H73" s="23" t="s">
        <v>39</v>
      </c>
      <c r="I73" s="24" t="s">
        <v>8</v>
      </c>
      <c r="J73" s="51">
        <v>556.54999999999995</v>
      </c>
    </row>
    <row r="74" spans="1:10" x14ac:dyDescent="0.25">
      <c r="A74" s="6">
        <v>43110</v>
      </c>
      <c r="B74" s="7" t="s">
        <v>275</v>
      </c>
      <c r="C74" s="21" t="s">
        <v>26</v>
      </c>
      <c r="D74" s="5" t="s">
        <v>13</v>
      </c>
      <c r="E74" s="27">
        <v>6500</v>
      </c>
      <c r="F74" s="48">
        <f t="shared" si="1"/>
        <v>11.679094420986436</v>
      </c>
      <c r="G74" s="30" t="s">
        <v>270</v>
      </c>
      <c r="H74" s="23" t="s">
        <v>39</v>
      </c>
      <c r="I74" s="24" t="s">
        <v>8</v>
      </c>
      <c r="J74" s="51">
        <v>556.54999999999995</v>
      </c>
    </row>
    <row r="75" spans="1:10" x14ac:dyDescent="0.25">
      <c r="A75" s="6">
        <v>43110</v>
      </c>
      <c r="B75" s="7" t="s">
        <v>276</v>
      </c>
      <c r="C75" s="21" t="s">
        <v>26</v>
      </c>
      <c r="D75" s="5" t="s">
        <v>13</v>
      </c>
      <c r="E75" s="27">
        <v>1500</v>
      </c>
      <c r="F75" s="48">
        <f t="shared" si="1"/>
        <v>2.6951756356122543</v>
      </c>
      <c r="G75" s="30" t="s">
        <v>270</v>
      </c>
      <c r="H75" s="23" t="s">
        <v>39</v>
      </c>
      <c r="I75" s="24" t="s">
        <v>8</v>
      </c>
      <c r="J75" s="51">
        <v>556.54999999999995</v>
      </c>
    </row>
    <row r="76" spans="1:10" x14ac:dyDescent="0.25">
      <c r="A76" s="6">
        <v>43110</v>
      </c>
      <c r="B76" s="7" t="s">
        <v>277</v>
      </c>
      <c r="C76" s="21" t="s">
        <v>26</v>
      </c>
      <c r="D76" s="5" t="s">
        <v>13</v>
      </c>
      <c r="E76" s="27">
        <v>2000</v>
      </c>
      <c r="F76" s="48">
        <f t="shared" si="1"/>
        <v>3.5935675141496723</v>
      </c>
      <c r="G76" s="30" t="s">
        <v>270</v>
      </c>
      <c r="H76" s="23" t="s">
        <v>39</v>
      </c>
      <c r="I76" s="24" t="s">
        <v>8</v>
      </c>
      <c r="J76" s="51">
        <v>556.54999999999995</v>
      </c>
    </row>
    <row r="77" spans="1:10" x14ac:dyDescent="0.25">
      <c r="A77" s="6">
        <v>43110</v>
      </c>
      <c r="B77" s="7" t="s">
        <v>278</v>
      </c>
      <c r="C77" s="21" t="s">
        <v>12</v>
      </c>
      <c r="D77" s="5" t="s">
        <v>13</v>
      </c>
      <c r="E77" s="27">
        <v>200</v>
      </c>
      <c r="F77" s="48">
        <f t="shared" si="1"/>
        <v>0.35935675141496726</v>
      </c>
      <c r="G77" s="30" t="s">
        <v>270</v>
      </c>
      <c r="H77" s="23" t="s">
        <v>39</v>
      </c>
      <c r="I77" s="24" t="s">
        <v>8</v>
      </c>
      <c r="J77" s="51">
        <v>556.54999999999995</v>
      </c>
    </row>
    <row r="78" spans="1:10" x14ac:dyDescent="0.25">
      <c r="A78" s="6">
        <v>43110</v>
      </c>
      <c r="B78" s="7" t="s">
        <v>279</v>
      </c>
      <c r="C78" s="21" t="s">
        <v>26</v>
      </c>
      <c r="D78" s="5" t="s">
        <v>13</v>
      </c>
      <c r="E78" s="27">
        <v>2900</v>
      </c>
      <c r="F78" s="48">
        <f t="shared" si="1"/>
        <v>5.2106728955170247</v>
      </c>
      <c r="G78" s="30" t="s">
        <v>270</v>
      </c>
      <c r="H78" s="23" t="s">
        <v>39</v>
      </c>
      <c r="I78" s="24" t="s">
        <v>8</v>
      </c>
      <c r="J78" s="51">
        <v>556.54999999999995</v>
      </c>
    </row>
    <row r="79" spans="1:10" x14ac:dyDescent="0.25">
      <c r="A79" s="6">
        <v>43110</v>
      </c>
      <c r="B79" s="7" t="s">
        <v>280</v>
      </c>
      <c r="C79" s="21" t="s">
        <v>26</v>
      </c>
      <c r="D79" s="5" t="s">
        <v>13</v>
      </c>
      <c r="E79" s="27">
        <v>1500</v>
      </c>
      <c r="F79" s="48">
        <f t="shared" si="1"/>
        <v>2.6951756356122543</v>
      </c>
      <c r="G79" s="30" t="s">
        <v>270</v>
      </c>
      <c r="H79" s="23" t="s">
        <v>39</v>
      </c>
      <c r="I79" s="24" t="s">
        <v>8</v>
      </c>
      <c r="J79" s="51">
        <v>556.54999999999995</v>
      </c>
    </row>
    <row r="80" spans="1:10" x14ac:dyDescent="0.25">
      <c r="A80" s="6">
        <v>43110</v>
      </c>
      <c r="B80" s="7" t="s">
        <v>281</v>
      </c>
      <c r="C80" s="21" t="s">
        <v>26</v>
      </c>
      <c r="D80" s="5" t="s">
        <v>13</v>
      </c>
      <c r="E80" s="27">
        <v>5500</v>
      </c>
      <c r="F80" s="48">
        <f t="shared" si="1"/>
        <v>9.8823106639115998</v>
      </c>
      <c r="G80" s="30" t="s">
        <v>270</v>
      </c>
      <c r="H80" s="23" t="s">
        <v>39</v>
      </c>
      <c r="I80" s="24" t="s">
        <v>8</v>
      </c>
      <c r="J80" s="51">
        <v>556.54999999999995</v>
      </c>
    </row>
    <row r="81" spans="1:10" x14ac:dyDescent="0.25">
      <c r="A81" s="6">
        <v>43110</v>
      </c>
      <c r="B81" s="7" t="s">
        <v>278</v>
      </c>
      <c r="C81" s="21" t="s">
        <v>12</v>
      </c>
      <c r="D81" s="5" t="s">
        <v>13</v>
      </c>
      <c r="E81" s="27">
        <v>200</v>
      </c>
      <c r="F81" s="48">
        <f t="shared" si="1"/>
        <v>0.35935675141496726</v>
      </c>
      <c r="G81" s="30" t="s">
        <v>270</v>
      </c>
      <c r="H81" s="23" t="s">
        <v>39</v>
      </c>
      <c r="I81" s="24" t="s">
        <v>8</v>
      </c>
      <c r="J81" s="51">
        <v>556.54999999999995</v>
      </c>
    </row>
    <row r="82" spans="1:10" x14ac:dyDescent="0.25">
      <c r="A82" s="6">
        <v>43110</v>
      </c>
      <c r="B82" s="7" t="s">
        <v>282</v>
      </c>
      <c r="C82" s="21" t="s">
        <v>26</v>
      </c>
      <c r="D82" s="5" t="s">
        <v>13</v>
      </c>
      <c r="E82" s="27">
        <v>3500</v>
      </c>
      <c r="F82" s="48">
        <f t="shared" si="1"/>
        <v>6.2887431497619266</v>
      </c>
      <c r="G82" s="30" t="s">
        <v>270</v>
      </c>
      <c r="H82" s="23" t="s">
        <v>39</v>
      </c>
      <c r="I82" s="24" t="s">
        <v>8</v>
      </c>
      <c r="J82" s="51">
        <v>556.54999999999995</v>
      </c>
    </row>
    <row r="83" spans="1:10" x14ac:dyDescent="0.25">
      <c r="A83" s="6">
        <v>43110</v>
      </c>
      <c r="B83" s="7" t="s">
        <v>283</v>
      </c>
      <c r="C83" s="21" t="s">
        <v>12</v>
      </c>
      <c r="D83" s="5" t="s">
        <v>13</v>
      </c>
      <c r="E83" s="27">
        <v>3000</v>
      </c>
      <c r="F83" s="48">
        <f t="shared" si="1"/>
        <v>5.3903512712245085</v>
      </c>
      <c r="G83" s="30" t="s">
        <v>270</v>
      </c>
      <c r="H83" s="23" t="s">
        <v>39</v>
      </c>
      <c r="I83" s="24" t="s">
        <v>8</v>
      </c>
      <c r="J83" s="51">
        <v>556.54999999999995</v>
      </c>
    </row>
    <row r="84" spans="1:10" x14ac:dyDescent="0.25">
      <c r="A84" s="6">
        <v>43110</v>
      </c>
      <c r="B84" s="7" t="s">
        <v>284</v>
      </c>
      <c r="C84" s="21" t="s">
        <v>12</v>
      </c>
      <c r="D84" s="5" t="s">
        <v>13</v>
      </c>
      <c r="E84" s="27">
        <v>200</v>
      </c>
      <c r="F84" s="48">
        <f t="shared" si="1"/>
        <v>0.35935675141496726</v>
      </c>
      <c r="G84" s="30" t="s">
        <v>270</v>
      </c>
      <c r="H84" s="23" t="s">
        <v>39</v>
      </c>
      <c r="I84" s="24" t="s">
        <v>8</v>
      </c>
      <c r="J84" s="51">
        <v>556.54999999999995</v>
      </c>
    </row>
    <row r="85" spans="1:10" x14ac:dyDescent="0.25">
      <c r="A85" s="6">
        <v>43110</v>
      </c>
      <c r="B85" s="7" t="s">
        <v>285</v>
      </c>
      <c r="C85" s="21" t="s">
        <v>12</v>
      </c>
      <c r="D85" s="5" t="s">
        <v>13</v>
      </c>
      <c r="E85" s="27">
        <v>2500</v>
      </c>
      <c r="F85" s="48">
        <f t="shared" si="1"/>
        <v>4.4919593926870904</v>
      </c>
      <c r="G85" s="30" t="s">
        <v>270</v>
      </c>
      <c r="H85" s="23" t="s">
        <v>39</v>
      </c>
      <c r="I85" s="24" t="s">
        <v>8</v>
      </c>
      <c r="J85" s="51">
        <v>556.54999999999995</v>
      </c>
    </row>
    <row r="86" spans="1:10" x14ac:dyDescent="0.25">
      <c r="A86" s="6">
        <v>43110</v>
      </c>
      <c r="B86" s="7" t="s">
        <v>286</v>
      </c>
      <c r="C86" s="21" t="s">
        <v>14</v>
      </c>
      <c r="D86" s="5" t="s">
        <v>13</v>
      </c>
      <c r="E86" s="27">
        <v>2000</v>
      </c>
      <c r="F86" s="48">
        <f t="shared" si="1"/>
        <v>3.5935675141496723</v>
      </c>
      <c r="G86" s="30" t="s">
        <v>270</v>
      </c>
      <c r="H86" s="23" t="s">
        <v>39</v>
      </c>
      <c r="I86" s="24" t="s">
        <v>8</v>
      </c>
      <c r="J86" s="51">
        <v>556.54999999999995</v>
      </c>
    </row>
    <row r="87" spans="1:10" x14ac:dyDescent="0.25">
      <c r="A87" s="6">
        <v>43110</v>
      </c>
      <c r="B87" s="7" t="s">
        <v>287</v>
      </c>
      <c r="C87" s="21" t="s">
        <v>26</v>
      </c>
      <c r="D87" s="5" t="s">
        <v>13</v>
      </c>
      <c r="E87" s="27">
        <v>3500</v>
      </c>
      <c r="F87" s="48">
        <f t="shared" si="1"/>
        <v>6.2887431497619266</v>
      </c>
      <c r="G87" s="30" t="s">
        <v>270</v>
      </c>
      <c r="H87" s="23" t="s">
        <v>39</v>
      </c>
      <c r="I87" s="24" t="s">
        <v>8</v>
      </c>
      <c r="J87" s="51">
        <v>556.54999999999995</v>
      </c>
    </row>
    <row r="88" spans="1:10" x14ac:dyDescent="0.25">
      <c r="A88" s="6">
        <v>43110</v>
      </c>
      <c r="B88" s="7" t="s">
        <v>284</v>
      </c>
      <c r="C88" s="21" t="s">
        <v>12</v>
      </c>
      <c r="D88" s="5" t="s">
        <v>13</v>
      </c>
      <c r="E88" s="27">
        <v>400</v>
      </c>
      <c r="F88" s="48">
        <f t="shared" si="1"/>
        <v>0.71871350282993451</v>
      </c>
      <c r="G88" s="30" t="s">
        <v>270</v>
      </c>
      <c r="H88" s="23" t="s">
        <v>39</v>
      </c>
      <c r="I88" s="24" t="s">
        <v>8</v>
      </c>
      <c r="J88" s="51">
        <v>556.54999999999995</v>
      </c>
    </row>
    <row r="89" spans="1:10" x14ac:dyDescent="0.25">
      <c r="A89" s="6">
        <v>43110</v>
      </c>
      <c r="B89" s="7" t="s">
        <v>288</v>
      </c>
      <c r="C89" s="21" t="s">
        <v>12</v>
      </c>
      <c r="D89" s="5" t="s">
        <v>13</v>
      </c>
      <c r="E89" s="27">
        <v>200</v>
      </c>
      <c r="F89" s="48">
        <f t="shared" si="1"/>
        <v>0.35935675141496726</v>
      </c>
      <c r="G89" s="30" t="s">
        <v>270</v>
      </c>
      <c r="H89" s="23" t="s">
        <v>39</v>
      </c>
      <c r="I89" s="24" t="s">
        <v>8</v>
      </c>
      <c r="J89" s="51">
        <v>556.54999999999995</v>
      </c>
    </row>
    <row r="90" spans="1:10" x14ac:dyDescent="0.25">
      <c r="A90" s="6">
        <v>43110</v>
      </c>
      <c r="B90" s="7" t="s">
        <v>289</v>
      </c>
      <c r="C90" s="21" t="s">
        <v>26</v>
      </c>
      <c r="D90" s="5" t="s">
        <v>13</v>
      </c>
      <c r="E90" s="27">
        <v>800</v>
      </c>
      <c r="F90" s="48">
        <f t="shared" si="1"/>
        <v>1.437427005659869</v>
      </c>
      <c r="G90" s="30" t="s">
        <v>270</v>
      </c>
      <c r="H90" s="23" t="s">
        <v>39</v>
      </c>
      <c r="I90" s="24" t="s">
        <v>8</v>
      </c>
      <c r="J90" s="51">
        <v>556.54999999999995</v>
      </c>
    </row>
    <row r="91" spans="1:10" x14ac:dyDescent="0.25">
      <c r="A91" s="6">
        <v>43110</v>
      </c>
      <c r="B91" s="7" t="s">
        <v>290</v>
      </c>
      <c r="C91" s="21" t="s">
        <v>26</v>
      </c>
      <c r="D91" s="5" t="s">
        <v>13</v>
      </c>
      <c r="E91" s="27">
        <v>1500</v>
      </c>
      <c r="F91" s="48">
        <f t="shared" si="1"/>
        <v>2.6951756356122543</v>
      </c>
      <c r="G91" s="30" t="s">
        <v>270</v>
      </c>
      <c r="H91" s="23" t="s">
        <v>39</v>
      </c>
      <c r="I91" s="24" t="s">
        <v>8</v>
      </c>
      <c r="J91" s="51">
        <v>556.54999999999995</v>
      </c>
    </row>
    <row r="92" spans="1:10" x14ac:dyDescent="0.25">
      <c r="A92" s="6">
        <v>43110</v>
      </c>
      <c r="B92" s="7" t="s">
        <v>291</v>
      </c>
      <c r="C92" s="21" t="s">
        <v>12</v>
      </c>
      <c r="D92" s="5" t="s">
        <v>13</v>
      </c>
      <c r="E92" s="27">
        <v>200</v>
      </c>
      <c r="F92" s="48">
        <f t="shared" si="1"/>
        <v>0.35935675141496726</v>
      </c>
      <c r="G92" s="30" t="s">
        <v>270</v>
      </c>
      <c r="H92" s="23" t="s">
        <v>39</v>
      </c>
      <c r="I92" s="24" t="s">
        <v>8</v>
      </c>
      <c r="J92" s="51">
        <v>556.54999999999995</v>
      </c>
    </row>
    <row r="93" spans="1:10" x14ac:dyDescent="0.25">
      <c r="A93" s="6">
        <v>43110</v>
      </c>
      <c r="B93" s="7" t="s">
        <v>292</v>
      </c>
      <c r="C93" s="21" t="s">
        <v>26</v>
      </c>
      <c r="D93" s="5" t="s">
        <v>13</v>
      </c>
      <c r="E93" s="27">
        <v>3200</v>
      </c>
      <c r="F93" s="48">
        <f t="shared" si="1"/>
        <v>5.7497080226394761</v>
      </c>
      <c r="G93" s="30" t="s">
        <v>270</v>
      </c>
      <c r="H93" s="23" t="s">
        <v>39</v>
      </c>
      <c r="I93" s="24" t="s">
        <v>8</v>
      </c>
      <c r="J93" s="51">
        <v>556.54999999999995</v>
      </c>
    </row>
    <row r="94" spans="1:10" x14ac:dyDescent="0.25">
      <c r="A94" s="6">
        <v>43110</v>
      </c>
      <c r="B94" s="7" t="s">
        <v>293</v>
      </c>
      <c r="C94" s="21" t="s">
        <v>12</v>
      </c>
      <c r="D94" s="5" t="s">
        <v>13</v>
      </c>
      <c r="E94" s="27">
        <v>200</v>
      </c>
      <c r="F94" s="48">
        <f t="shared" si="1"/>
        <v>0.35935675141496726</v>
      </c>
      <c r="G94" s="30" t="s">
        <v>270</v>
      </c>
      <c r="H94" s="23" t="s">
        <v>39</v>
      </c>
      <c r="I94" s="24" t="s">
        <v>8</v>
      </c>
      <c r="J94" s="51">
        <v>556.54999999999995</v>
      </c>
    </row>
    <row r="95" spans="1:10" x14ac:dyDescent="0.25">
      <c r="A95" s="6">
        <v>43110</v>
      </c>
      <c r="B95" s="7" t="s">
        <v>294</v>
      </c>
      <c r="C95" s="21" t="s">
        <v>26</v>
      </c>
      <c r="D95" s="5" t="s">
        <v>13</v>
      </c>
      <c r="E95" s="27">
        <v>3000</v>
      </c>
      <c r="F95" s="48">
        <f t="shared" si="1"/>
        <v>5.3903512712245085</v>
      </c>
      <c r="G95" s="30" t="s">
        <v>270</v>
      </c>
      <c r="H95" s="23" t="s">
        <v>39</v>
      </c>
      <c r="I95" s="24" t="s">
        <v>8</v>
      </c>
      <c r="J95" s="51">
        <v>556.54999999999995</v>
      </c>
    </row>
    <row r="96" spans="1:10" x14ac:dyDescent="0.25">
      <c r="A96" s="6">
        <v>43110</v>
      </c>
      <c r="B96" s="7" t="s">
        <v>295</v>
      </c>
      <c r="C96" s="21" t="s">
        <v>14</v>
      </c>
      <c r="D96" s="5" t="s">
        <v>15</v>
      </c>
      <c r="E96" s="8">
        <v>5000</v>
      </c>
      <c r="F96" s="48">
        <f t="shared" si="1"/>
        <v>8.9839187853741809</v>
      </c>
      <c r="G96" s="30" t="s">
        <v>16</v>
      </c>
      <c r="H96" s="23" t="s">
        <v>39</v>
      </c>
      <c r="I96" s="24" t="s">
        <v>8</v>
      </c>
      <c r="J96" s="51">
        <v>556.54999999999995</v>
      </c>
    </row>
    <row r="97" spans="1:10" x14ac:dyDescent="0.25">
      <c r="A97" s="6">
        <v>43111</v>
      </c>
      <c r="B97" s="7" t="s">
        <v>296</v>
      </c>
      <c r="C97" s="21" t="s">
        <v>12</v>
      </c>
      <c r="D97" s="9" t="s">
        <v>19</v>
      </c>
      <c r="E97" s="8">
        <v>8300</v>
      </c>
      <c r="F97" s="48">
        <f t="shared" si="1"/>
        <v>14.913305183721141</v>
      </c>
      <c r="G97" s="22" t="s">
        <v>20</v>
      </c>
      <c r="H97" s="23" t="s">
        <v>39</v>
      </c>
      <c r="I97" s="24" t="s">
        <v>8</v>
      </c>
      <c r="J97" s="51">
        <v>556.54999999999995</v>
      </c>
    </row>
    <row r="98" spans="1:10" x14ac:dyDescent="0.25">
      <c r="A98" s="6">
        <v>43111</v>
      </c>
      <c r="B98" s="7" t="s">
        <v>297</v>
      </c>
      <c r="C98" s="21" t="s">
        <v>12</v>
      </c>
      <c r="D98" s="9" t="s">
        <v>13</v>
      </c>
      <c r="E98" s="8">
        <v>8000</v>
      </c>
      <c r="F98" s="48">
        <f t="shared" si="1"/>
        <v>14.374270056598689</v>
      </c>
      <c r="G98" s="19" t="s">
        <v>25</v>
      </c>
      <c r="H98" s="23" t="s">
        <v>39</v>
      </c>
      <c r="I98" s="24" t="s">
        <v>8</v>
      </c>
      <c r="J98" s="51">
        <v>556.54999999999995</v>
      </c>
    </row>
    <row r="99" spans="1:10" x14ac:dyDescent="0.25">
      <c r="A99" s="6">
        <v>43111</v>
      </c>
      <c r="B99" s="7" t="s">
        <v>298</v>
      </c>
      <c r="C99" s="21" t="s">
        <v>12</v>
      </c>
      <c r="D99" s="9" t="s">
        <v>13</v>
      </c>
      <c r="E99" s="8">
        <v>47000</v>
      </c>
      <c r="F99" s="48">
        <f t="shared" si="1"/>
        <v>84.448836582517302</v>
      </c>
      <c r="G99" s="22" t="s">
        <v>25</v>
      </c>
      <c r="H99" s="23" t="s">
        <v>39</v>
      </c>
      <c r="I99" s="24" t="s">
        <v>8</v>
      </c>
      <c r="J99" s="51">
        <v>556.54999999999995</v>
      </c>
    </row>
    <row r="100" spans="1:10" x14ac:dyDescent="0.25">
      <c r="A100" s="6">
        <v>43111</v>
      </c>
      <c r="B100" s="7" t="s">
        <v>299</v>
      </c>
      <c r="C100" s="21" t="s">
        <v>12</v>
      </c>
      <c r="D100" s="9" t="s">
        <v>13</v>
      </c>
      <c r="E100" s="8">
        <v>4000</v>
      </c>
      <c r="F100" s="48">
        <f t="shared" si="1"/>
        <v>7.1871350282993447</v>
      </c>
      <c r="G100" s="22" t="s">
        <v>270</v>
      </c>
      <c r="H100" s="23" t="s">
        <v>39</v>
      </c>
      <c r="I100" s="24" t="s">
        <v>8</v>
      </c>
      <c r="J100" s="51">
        <v>556.54999999999995</v>
      </c>
    </row>
    <row r="101" spans="1:10" x14ac:dyDescent="0.25">
      <c r="A101" s="6">
        <v>43111</v>
      </c>
      <c r="B101" s="7" t="s">
        <v>300</v>
      </c>
      <c r="C101" s="21" t="s">
        <v>12</v>
      </c>
      <c r="D101" s="9" t="s">
        <v>19</v>
      </c>
      <c r="E101" s="8">
        <v>12000</v>
      </c>
      <c r="F101" s="48">
        <f t="shared" si="1"/>
        <v>21.561405084898034</v>
      </c>
      <c r="G101" s="19" t="s">
        <v>20</v>
      </c>
      <c r="H101" s="23" t="s">
        <v>39</v>
      </c>
      <c r="I101" s="24" t="s">
        <v>8</v>
      </c>
      <c r="J101" s="51">
        <v>556.54999999999995</v>
      </c>
    </row>
    <row r="102" spans="1:10" x14ac:dyDescent="0.25">
      <c r="A102" s="6">
        <v>43111</v>
      </c>
      <c r="B102" s="7" t="s">
        <v>301</v>
      </c>
      <c r="C102" s="21" t="s">
        <v>12</v>
      </c>
      <c r="D102" s="9" t="s">
        <v>15</v>
      </c>
      <c r="E102" s="8">
        <v>7000</v>
      </c>
      <c r="F102" s="48">
        <f t="shared" si="1"/>
        <v>12.577486299523853</v>
      </c>
      <c r="G102" s="19" t="s">
        <v>16</v>
      </c>
      <c r="H102" s="23" t="s">
        <v>39</v>
      </c>
      <c r="I102" s="24" t="s">
        <v>8</v>
      </c>
      <c r="J102" s="51">
        <v>556.54999999999995</v>
      </c>
    </row>
    <row r="103" spans="1:10" x14ac:dyDescent="0.25">
      <c r="A103" s="6">
        <v>43111</v>
      </c>
      <c r="B103" s="7" t="s">
        <v>302</v>
      </c>
      <c r="C103" s="21" t="s">
        <v>12</v>
      </c>
      <c r="D103" s="9" t="s">
        <v>15</v>
      </c>
      <c r="E103" s="8">
        <v>1500</v>
      </c>
      <c r="F103" s="48">
        <f t="shared" si="1"/>
        <v>2.6951756356122543</v>
      </c>
      <c r="G103" s="22" t="s">
        <v>16</v>
      </c>
      <c r="H103" s="23" t="s">
        <v>39</v>
      </c>
      <c r="I103" s="24" t="s">
        <v>8</v>
      </c>
      <c r="J103" s="51">
        <v>556.54999999999995</v>
      </c>
    </row>
    <row r="104" spans="1:10" x14ac:dyDescent="0.25">
      <c r="A104" s="6">
        <v>43111</v>
      </c>
      <c r="B104" s="7" t="s">
        <v>303</v>
      </c>
      <c r="C104" s="21" t="s">
        <v>12</v>
      </c>
      <c r="D104" s="5" t="s">
        <v>15</v>
      </c>
      <c r="E104" s="8">
        <v>13100</v>
      </c>
      <c r="F104" s="48">
        <f t="shared" si="1"/>
        <v>23.537867217680354</v>
      </c>
      <c r="G104" s="28" t="s">
        <v>16</v>
      </c>
      <c r="H104" s="23" t="s">
        <v>39</v>
      </c>
      <c r="I104" s="24" t="s">
        <v>8</v>
      </c>
      <c r="J104" s="51">
        <v>556.54999999999995</v>
      </c>
    </row>
    <row r="105" spans="1:10" x14ac:dyDescent="0.25">
      <c r="A105" s="6">
        <v>43111</v>
      </c>
      <c r="B105" s="7" t="s">
        <v>304</v>
      </c>
      <c r="C105" s="21" t="s">
        <v>12</v>
      </c>
      <c r="D105" s="5" t="s">
        <v>13</v>
      </c>
      <c r="E105" s="8">
        <v>12500</v>
      </c>
      <c r="F105" s="48">
        <f t="shared" si="1"/>
        <v>22.459796963435451</v>
      </c>
      <c r="G105" s="28" t="s">
        <v>270</v>
      </c>
      <c r="H105" s="23" t="s">
        <v>39</v>
      </c>
      <c r="I105" s="24" t="s">
        <v>8</v>
      </c>
      <c r="J105" s="51">
        <v>556.54999999999995</v>
      </c>
    </row>
    <row r="106" spans="1:10" x14ac:dyDescent="0.25">
      <c r="A106" s="6">
        <v>43111</v>
      </c>
      <c r="B106" s="7" t="s">
        <v>305</v>
      </c>
      <c r="C106" s="21" t="s">
        <v>26</v>
      </c>
      <c r="D106" s="5" t="s">
        <v>13</v>
      </c>
      <c r="E106" s="8">
        <v>20000</v>
      </c>
      <c r="F106" s="48">
        <f t="shared" si="1"/>
        <v>35.935675141496723</v>
      </c>
      <c r="G106" s="28" t="s">
        <v>270</v>
      </c>
      <c r="H106" s="23" t="s">
        <v>39</v>
      </c>
      <c r="I106" s="24" t="s">
        <v>8</v>
      </c>
      <c r="J106" s="51">
        <v>556.54999999999995</v>
      </c>
    </row>
    <row r="107" spans="1:10" x14ac:dyDescent="0.25">
      <c r="A107" s="6">
        <v>43111</v>
      </c>
      <c r="B107" s="7" t="s">
        <v>306</v>
      </c>
      <c r="C107" s="21" t="s">
        <v>14</v>
      </c>
      <c r="D107" s="5" t="s">
        <v>13</v>
      </c>
      <c r="E107" s="8">
        <v>5000</v>
      </c>
      <c r="F107" s="48">
        <f t="shared" si="1"/>
        <v>8.9839187853741809</v>
      </c>
      <c r="G107" s="28" t="s">
        <v>270</v>
      </c>
      <c r="H107" s="23" t="s">
        <v>39</v>
      </c>
      <c r="I107" s="24" t="s">
        <v>8</v>
      </c>
      <c r="J107" s="51">
        <v>556.54999999999995</v>
      </c>
    </row>
    <row r="108" spans="1:10" x14ac:dyDescent="0.25">
      <c r="A108" s="6">
        <v>43113</v>
      </c>
      <c r="B108" s="7" t="s">
        <v>307</v>
      </c>
      <c r="C108" s="21" t="s">
        <v>12</v>
      </c>
      <c r="D108" s="5" t="s">
        <v>13</v>
      </c>
      <c r="E108" s="8">
        <v>8000</v>
      </c>
      <c r="F108" s="48">
        <f t="shared" si="1"/>
        <v>14.374270056598689</v>
      </c>
      <c r="G108" s="28" t="s">
        <v>25</v>
      </c>
      <c r="H108" s="23" t="s">
        <v>39</v>
      </c>
      <c r="I108" s="24" t="s">
        <v>8</v>
      </c>
      <c r="J108" s="51">
        <v>556.54999999999995</v>
      </c>
    </row>
    <row r="109" spans="1:10" x14ac:dyDescent="0.25">
      <c r="A109" s="6">
        <v>43113</v>
      </c>
      <c r="B109" s="7" t="s">
        <v>308</v>
      </c>
      <c r="C109" s="21" t="s">
        <v>26</v>
      </c>
      <c r="D109" s="5" t="s">
        <v>13</v>
      </c>
      <c r="E109" s="8">
        <v>80000</v>
      </c>
      <c r="F109" s="48">
        <f t="shared" si="1"/>
        <v>143.74270056598689</v>
      </c>
      <c r="G109" s="30" t="s">
        <v>25</v>
      </c>
      <c r="H109" s="23" t="s">
        <v>39</v>
      </c>
      <c r="I109" s="24" t="s">
        <v>8</v>
      </c>
      <c r="J109" s="51">
        <v>556.54999999999995</v>
      </c>
    </row>
    <row r="110" spans="1:10" x14ac:dyDescent="0.25">
      <c r="A110" s="6">
        <v>43113</v>
      </c>
      <c r="B110" s="7" t="s">
        <v>309</v>
      </c>
      <c r="C110" s="21" t="s">
        <v>26</v>
      </c>
      <c r="D110" s="5" t="s">
        <v>13</v>
      </c>
      <c r="E110" s="8">
        <v>12000</v>
      </c>
      <c r="F110" s="48">
        <f t="shared" si="1"/>
        <v>21.561405084898034</v>
      </c>
      <c r="G110" s="30" t="s">
        <v>25</v>
      </c>
      <c r="H110" s="23" t="s">
        <v>39</v>
      </c>
      <c r="I110" s="24" t="s">
        <v>8</v>
      </c>
      <c r="J110" s="51">
        <v>556.54999999999995</v>
      </c>
    </row>
    <row r="111" spans="1:10" x14ac:dyDescent="0.25">
      <c r="A111" s="6">
        <v>43114</v>
      </c>
      <c r="B111" s="7" t="s">
        <v>310</v>
      </c>
      <c r="C111" s="21" t="s">
        <v>12</v>
      </c>
      <c r="D111" s="5" t="s">
        <v>174</v>
      </c>
      <c r="E111" s="8">
        <v>5500</v>
      </c>
      <c r="F111" s="48">
        <f t="shared" si="1"/>
        <v>9.8823106639115998</v>
      </c>
      <c r="G111" s="30" t="s">
        <v>20</v>
      </c>
      <c r="H111" s="23" t="s">
        <v>39</v>
      </c>
      <c r="I111" s="24" t="s">
        <v>8</v>
      </c>
      <c r="J111" s="51">
        <v>556.54999999999995</v>
      </c>
    </row>
    <row r="112" spans="1:10" x14ac:dyDescent="0.25">
      <c r="A112" s="6">
        <v>43115</v>
      </c>
      <c r="B112" s="7" t="s">
        <v>311</v>
      </c>
      <c r="C112" s="21" t="s">
        <v>12</v>
      </c>
      <c r="D112" s="5" t="s">
        <v>23</v>
      </c>
      <c r="E112" s="8">
        <v>21000</v>
      </c>
      <c r="F112" s="48">
        <f t="shared" si="1"/>
        <v>37.732458898571558</v>
      </c>
      <c r="G112" s="30" t="s">
        <v>180</v>
      </c>
      <c r="H112" s="23" t="s">
        <v>39</v>
      </c>
      <c r="I112" s="24" t="s">
        <v>8</v>
      </c>
      <c r="J112" s="51">
        <v>556.54999999999995</v>
      </c>
    </row>
    <row r="113" spans="1:10" x14ac:dyDescent="0.25">
      <c r="A113" s="6">
        <v>43115</v>
      </c>
      <c r="B113" s="7" t="s">
        <v>312</v>
      </c>
      <c r="C113" s="21" t="s">
        <v>26</v>
      </c>
      <c r="D113" s="5" t="s">
        <v>23</v>
      </c>
      <c r="E113" s="8">
        <v>56000</v>
      </c>
      <c r="F113" s="48">
        <f t="shared" si="1"/>
        <v>100.61989039619083</v>
      </c>
      <c r="G113" s="28" t="s">
        <v>180</v>
      </c>
      <c r="H113" s="23" t="s">
        <v>39</v>
      </c>
      <c r="I113" s="24" t="s">
        <v>8</v>
      </c>
      <c r="J113" s="51">
        <v>556.54999999999995</v>
      </c>
    </row>
    <row r="114" spans="1:10" x14ac:dyDescent="0.25">
      <c r="A114" s="6">
        <v>43115</v>
      </c>
      <c r="B114" s="7" t="s">
        <v>313</v>
      </c>
      <c r="C114" s="21" t="s">
        <v>12</v>
      </c>
      <c r="D114" s="5" t="s">
        <v>13</v>
      </c>
      <c r="E114" s="8">
        <v>200</v>
      </c>
      <c r="F114" s="48">
        <f t="shared" si="1"/>
        <v>0.35935675141496726</v>
      </c>
      <c r="G114" s="28" t="s">
        <v>270</v>
      </c>
      <c r="H114" s="23" t="s">
        <v>39</v>
      </c>
      <c r="I114" s="24" t="s">
        <v>8</v>
      </c>
      <c r="J114" s="51">
        <v>556.54999999999995</v>
      </c>
    </row>
    <row r="115" spans="1:10" x14ac:dyDescent="0.25">
      <c r="A115" s="6">
        <v>43115</v>
      </c>
      <c r="B115" s="7" t="s">
        <v>314</v>
      </c>
      <c r="C115" s="21" t="s">
        <v>26</v>
      </c>
      <c r="D115" s="5" t="s">
        <v>13</v>
      </c>
      <c r="E115" s="8">
        <v>2000</v>
      </c>
      <c r="F115" s="48">
        <f t="shared" si="1"/>
        <v>3.5935675141496723</v>
      </c>
      <c r="G115" s="28" t="s">
        <v>270</v>
      </c>
      <c r="H115" s="23" t="s">
        <v>39</v>
      </c>
      <c r="I115" s="24" t="s">
        <v>8</v>
      </c>
      <c r="J115" s="51">
        <v>556.54999999999995</v>
      </c>
    </row>
    <row r="116" spans="1:10" x14ac:dyDescent="0.25">
      <c r="A116" s="6">
        <v>43115</v>
      </c>
      <c r="B116" s="7" t="s">
        <v>315</v>
      </c>
      <c r="C116" s="21" t="s">
        <v>26</v>
      </c>
      <c r="D116" s="5" t="s">
        <v>13</v>
      </c>
      <c r="E116" s="8">
        <v>8500</v>
      </c>
      <c r="F116" s="48">
        <f t="shared" si="1"/>
        <v>15.272661935136108</v>
      </c>
      <c r="G116" s="28" t="s">
        <v>270</v>
      </c>
      <c r="H116" s="23" t="s">
        <v>39</v>
      </c>
      <c r="I116" s="24" t="s">
        <v>8</v>
      </c>
      <c r="J116" s="51">
        <v>556.54999999999995</v>
      </c>
    </row>
    <row r="117" spans="1:10" x14ac:dyDescent="0.25">
      <c r="A117" s="6">
        <v>43115</v>
      </c>
      <c r="B117" s="7" t="s">
        <v>316</v>
      </c>
      <c r="C117" s="21" t="s">
        <v>26</v>
      </c>
      <c r="D117" s="5" t="s">
        <v>13</v>
      </c>
      <c r="E117" s="8">
        <v>800</v>
      </c>
      <c r="F117" s="48">
        <f t="shared" si="1"/>
        <v>1.437427005659869</v>
      </c>
      <c r="G117" s="28" t="s">
        <v>270</v>
      </c>
      <c r="H117" s="23" t="s">
        <v>39</v>
      </c>
      <c r="I117" s="24" t="s">
        <v>8</v>
      </c>
      <c r="J117" s="51">
        <v>556.54999999999995</v>
      </c>
    </row>
    <row r="118" spans="1:10" x14ac:dyDescent="0.25">
      <c r="A118" s="6">
        <v>43115</v>
      </c>
      <c r="B118" s="7" t="s">
        <v>317</v>
      </c>
      <c r="C118" s="21" t="s">
        <v>26</v>
      </c>
      <c r="D118" s="5" t="s">
        <v>13</v>
      </c>
      <c r="E118" s="8">
        <v>3500</v>
      </c>
      <c r="F118" s="48">
        <f t="shared" si="1"/>
        <v>6.2887431497619266</v>
      </c>
      <c r="G118" s="28" t="s">
        <v>270</v>
      </c>
      <c r="H118" s="23" t="s">
        <v>39</v>
      </c>
      <c r="I118" s="24" t="s">
        <v>8</v>
      </c>
      <c r="J118" s="51">
        <v>556.54999999999995</v>
      </c>
    </row>
    <row r="119" spans="1:10" x14ac:dyDescent="0.25">
      <c r="A119" s="6">
        <v>43115</v>
      </c>
      <c r="B119" s="7" t="s">
        <v>318</v>
      </c>
      <c r="C119" s="21" t="s">
        <v>12</v>
      </c>
      <c r="D119" s="5" t="s">
        <v>13</v>
      </c>
      <c r="E119" s="8">
        <v>2200</v>
      </c>
      <c r="F119" s="48">
        <f t="shared" si="1"/>
        <v>3.9529242655646395</v>
      </c>
      <c r="G119" s="28" t="s">
        <v>270</v>
      </c>
      <c r="H119" s="23" t="s">
        <v>39</v>
      </c>
      <c r="I119" s="24" t="s">
        <v>8</v>
      </c>
      <c r="J119" s="51">
        <v>556.54999999999995</v>
      </c>
    </row>
    <row r="120" spans="1:10" x14ac:dyDescent="0.25">
      <c r="A120" s="6">
        <v>43115</v>
      </c>
      <c r="B120" s="7" t="s">
        <v>319</v>
      </c>
      <c r="C120" s="21" t="s">
        <v>26</v>
      </c>
      <c r="D120" s="5" t="s">
        <v>13</v>
      </c>
      <c r="E120" s="8">
        <v>2100</v>
      </c>
      <c r="F120" s="48">
        <f t="shared" si="1"/>
        <v>3.7732458898571561</v>
      </c>
      <c r="G120" s="28" t="s">
        <v>270</v>
      </c>
      <c r="H120" s="23" t="s">
        <v>39</v>
      </c>
      <c r="I120" s="24" t="s">
        <v>8</v>
      </c>
      <c r="J120" s="51">
        <v>556.54999999999995</v>
      </c>
    </row>
    <row r="121" spans="1:10" x14ac:dyDescent="0.25">
      <c r="A121" s="6">
        <v>43115</v>
      </c>
      <c r="B121" s="7" t="s">
        <v>320</v>
      </c>
      <c r="C121" s="21" t="s">
        <v>12</v>
      </c>
      <c r="D121" s="5" t="s">
        <v>13</v>
      </c>
      <c r="E121" s="8">
        <v>400</v>
      </c>
      <c r="F121" s="48">
        <f t="shared" si="1"/>
        <v>0.71871350282993451</v>
      </c>
      <c r="G121" s="28" t="s">
        <v>270</v>
      </c>
      <c r="H121" s="23" t="s">
        <v>39</v>
      </c>
      <c r="I121" s="24" t="s">
        <v>8</v>
      </c>
      <c r="J121" s="51">
        <v>556.54999999999995</v>
      </c>
    </row>
    <row r="122" spans="1:10" x14ac:dyDescent="0.25">
      <c r="A122" s="6">
        <v>43115</v>
      </c>
      <c r="B122" s="7" t="s">
        <v>321</v>
      </c>
      <c r="C122" s="21" t="s">
        <v>26</v>
      </c>
      <c r="D122" s="5" t="s">
        <v>13</v>
      </c>
      <c r="E122" s="8">
        <v>3100</v>
      </c>
      <c r="F122" s="48">
        <f t="shared" si="1"/>
        <v>5.5700296469319923</v>
      </c>
      <c r="G122" s="28" t="s">
        <v>270</v>
      </c>
      <c r="H122" s="23" t="s">
        <v>39</v>
      </c>
      <c r="I122" s="24" t="s">
        <v>8</v>
      </c>
      <c r="J122" s="51">
        <v>556.54999999999995</v>
      </c>
    </row>
    <row r="123" spans="1:10" x14ac:dyDescent="0.25">
      <c r="A123" s="6">
        <v>43115</v>
      </c>
      <c r="B123" s="7" t="s">
        <v>322</v>
      </c>
      <c r="C123" s="21" t="s">
        <v>26</v>
      </c>
      <c r="D123" s="5" t="s">
        <v>13</v>
      </c>
      <c r="E123" s="8">
        <v>4800</v>
      </c>
      <c r="F123" s="48">
        <f t="shared" si="1"/>
        <v>8.6245620339592133</v>
      </c>
      <c r="G123" s="28" t="s">
        <v>270</v>
      </c>
      <c r="H123" s="23" t="s">
        <v>39</v>
      </c>
      <c r="I123" s="24" t="s">
        <v>8</v>
      </c>
      <c r="J123" s="51">
        <v>556.54999999999995</v>
      </c>
    </row>
    <row r="124" spans="1:10" x14ac:dyDescent="0.25">
      <c r="A124" s="6">
        <v>43115</v>
      </c>
      <c r="B124" s="7" t="s">
        <v>323</v>
      </c>
      <c r="C124" s="21" t="s">
        <v>26</v>
      </c>
      <c r="D124" s="5" t="s">
        <v>13</v>
      </c>
      <c r="E124" s="8">
        <v>1000</v>
      </c>
      <c r="F124" s="48">
        <f t="shared" si="1"/>
        <v>1.7967837570748362</v>
      </c>
      <c r="G124" s="28" t="s">
        <v>270</v>
      </c>
      <c r="H124" s="23" t="s">
        <v>39</v>
      </c>
      <c r="I124" s="24" t="s">
        <v>8</v>
      </c>
      <c r="J124" s="51">
        <v>556.54999999999995</v>
      </c>
    </row>
    <row r="125" spans="1:10" x14ac:dyDescent="0.25">
      <c r="A125" s="6">
        <v>43115</v>
      </c>
      <c r="B125" s="7" t="s">
        <v>324</v>
      </c>
      <c r="C125" s="21" t="s">
        <v>12</v>
      </c>
      <c r="D125" s="5" t="s">
        <v>174</v>
      </c>
      <c r="E125" s="8">
        <v>2000</v>
      </c>
      <c r="F125" s="48">
        <f t="shared" si="1"/>
        <v>3.5935675141496723</v>
      </c>
      <c r="G125" s="28" t="s">
        <v>270</v>
      </c>
      <c r="H125" s="23" t="s">
        <v>39</v>
      </c>
      <c r="I125" s="24" t="s">
        <v>8</v>
      </c>
      <c r="J125" s="51">
        <v>556.54999999999995</v>
      </c>
    </row>
    <row r="126" spans="1:10" x14ac:dyDescent="0.25">
      <c r="A126" s="6">
        <v>43115</v>
      </c>
      <c r="B126" s="7" t="s">
        <v>325</v>
      </c>
      <c r="C126" s="21" t="s">
        <v>12</v>
      </c>
      <c r="D126" s="5" t="s">
        <v>174</v>
      </c>
      <c r="E126" s="8">
        <v>1000</v>
      </c>
      <c r="F126" s="48">
        <f t="shared" si="1"/>
        <v>1.7967837570748362</v>
      </c>
      <c r="G126" s="28" t="s">
        <v>270</v>
      </c>
      <c r="H126" s="23" t="s">
        <v>39</v>
      </c>
      <c r="I126" s="24" t="s">
        <v>8</v>
      </c>
      <c r="J126" s="51">
        <v>556.54999999999995</v>
      </c>
    </row>
    <row r="127" spans="1:10" x14ac:dyDescent="0.25">
      <c r="A127" s="6">
        <v>43115</v>
      </c>
      <c r="B127" s="7" t="s">
        <v>326</v>
      </c>
      <c r="C127" s="21" t="s">
        <v>26</v>
      </c>
      <c r="D127" s="5" t="s">
        <v>13</v>
      </c>
      <c r="E127" s="8">
        <v>31200</v>
      </c>
      <c r="F127" s="48">
        <f t="shared" si="1"/>
        <v>56.059653220734887</v>
      </c>
      <c r="G127" s="28" t="s">
        <v>270</v>
      </c>
      <c r="H127" s="23" t="s">
        <v>39</v>
      </c>
      <c r="I127" s="24" t="s">
        <v>8</v>
      </c>
      <c r="J127" s="51">
        <v>556.54999999999995</v>
      </c>
    </row>
    <row r="128" spans="1:10" x14ac:dyDescent="0.25">
      <c r="A128" s="6">
        <v>43115</v>
      </c>
      <c r="B128" s="7" t="s">
        <v>327</v>
      </c>
      <c r="C128" s="21" t="s">
        <v>12</v>
      </c>
      <c r="D128" s="5" t="s">
        <v>13</v>
      </c>
      <c r="E128" s="8">
        <v>13200</v>
      </c>
      <c r="F128" s="48">
        <f t="shared" si="1"/>
        <v>23.717545593387836</v>
      </c>
      <c r="G128" s="28" t="s">
        <v>270</v>
      </c>
      <c r="H128" s="23" t="s">
        <v>39</v>
      </c>
      <c r="I128" s="24" t="s">
        <v>8</v>
      </c>
      <c r="J128" s="51">
        <v>556.54999999999995</v>
      </c>
    </row>
    <row r="129" spans="1:10" x14ac:dyDescent="0.25">
      <c r="A129" s="6">
        <v>43115</v>
      </c>
      <c r="B129" s="7" t="s">
        <v>328</v>
      </c>
      <c r="C129" s="21" t="s">
        <v>12</v>
      </c>
      <c r="D129" s="5" t="s">
        <v>174</v>
      </c>
      <c r="E129" s="8">
        <v>6000</v>
      </c>
      <c r="F129" s="48">
        <f t="shared" si="1"/>
        <v>10.780702542449017</v>
      </c>
      <c r="G129" s="28" t="s">
        <v>20</v>
      </c>
      <c r="H129" s="23" t="s">
        <v>39</v>
      </c>
      <c r="I129" s="24" t="s">
        <v>8</v>
      </c>
      <c r="J129" s="51">
        <v>556.54999999999995</v>
      </c>
    </row>
    <row r="130" spans="1:10" x14ac:dyDescent="0.25">
      <c r="A130" s="6">
        <v>43116</v>
      </c>
      <c r="B130" s="7" t="s">
        <v>329</v>
      </c>
      <c r="C130" s="21" t="s">
        <v>12</v>
      </c>
      <c r="D130" s="5" t="s">
        <v>38</v>
      </c>
      <c r="E130" s="8">
        <v>7000</v>
      </c>
      <c r="F130" s="48">
        <f t="shared" si="1"/>
        <v>12.577486299523853</v>
      </c>
      <c r="G130" s="28" t="s">
        <v>214</v>
      </c>
      <c r="H130" s="23" t="s">
        <v>39</v>
      </c>
      <c r="I130" s="24" t="s">
        <v>8</v>
      </c>
      <c r="J130" s="51">
        <v>556.54999999999995</v>
      </c>
    </row>
    <row r="131" spans="1:10" x14ac:dyDescent="0.25">
      <c r="A131" s="6">
        <v>43116</v>
      </c>
      <c r="B131" s="7" t="s">
        <v>330</v>
      </c>
      <c r="C131" s="21" t="s">
        <v>26</v>
      </c>
      <c r="D131" s="5" t="s">
        <v>38</v>
      </c>
      <c r="E131" s="8">
        <v>4500</v>
      </c>
      <c r="F131" s="48">
        <f t="shared" si="1"/>
        <v>8.0855269068367637</v>
      </c>
      <c r="G131" s="28" t="s">
        <v>214</v>
      </c>
      <c r="H131" s="23" t="s">
        <v>39</v>
      </c>
      <c r="I131" s="24" t="s">
        <v>8</v>
      </c>
      <c r="J131" s="51">
        <v>556.54999999999995</v>
      </c>
    </row>
    <row r="132" spans="1:10" x14ac:dyDescent="0.25">
      <c r="A132" s="6">
        <v>43116</v>
      </c>
      <c r="B132" s="7" t="s">
        <v>331</v>
      </c>
      <c r="C132" s="21" t="s">
        <v>14</v>
      </c>
      <c r="D132" s="5" t="s">
        <v>38</v>
      </c>
      <c r="E132" s="8">
        <v>5000</v>
      </c>
      <c r="F132" s="48">
        <f t="shared" ref="F132:F195" si="2">+E132/J132</f>
        <v>8.9839187853741809</v>
      </c>
      <c r="G132" s="28" t="s">
        <v>214</v>
      </c>
      <c r="H132" s="23" t="s">
        <v>39</v>
      </c>
      <c r="I132" s="24" t="s">
        <v>8</v>
      </c>
      <c r="J132" s="51">
        <v>556.54999999999995</v>
      </c>
    </row>
    <row r="133" spans="1:10" x14ac:dyDescent="0.25">
      <c r="A133" s="6">
        <v>43116</v>
      </c>
      <c r="B133" s="7" t="s">
        <v>332</v>
      </c>
      <c r="C133" s="21" t="s">
        <v>26</v>
      </c>
      <c r="D133" s="5" t="s">
        <v>38</v>
      </c>
      <c r="E133" s="8">
        <v>5000</v>
      </c>
      <c r="F133" s="48">
        <f t="shared" si="2"/>
        <v>8.9839187853741809</v>
      </c>
      <c r="G133" s="28" t="s">
        <v>214</v>
      </c>
      <c r="H133" s="23" t="s">
        <v>39</v>
      </c>
      <c r="I133" s="24" t="s">
        <v>8</v>
      </c>
      <c r="J133" s="51">
        <v>556.54999999999995</v>
      </c>
    </row>
    <row r="134" spans="1:10" x14ac:dyDescent="0.25">
      <c r="A134" s="6">
        <v>43116</v>
      </c>
      <c r="B134" s="7" t="s">
        <v>333</v>
      </c>
      <c r="C134" s="21" t="s">
        <v>12</v>
      </c>
      <c r="D134" s="5" t="s">
        <v>10</v>
      </c>
      <c r="E134" s="8">
        <v>12500</v>
      </c>
      <c r="F134" s="48">
        <f t="shared" si="2"/>
        <v>22.459796963435451</v>
      </c>
      <c r="G134" s="28" t="s">
        <v>34</v>
      </c>
      <c r="H134" s="23" t="s">
        <v>39</v>
      </c>
      <c r="I134" s="24" t="s">
        <v>8</v>
      </c>
      <c r="J134" s="51">
        <v>556.54999999999995</v>
      </c>
    </row>
    <row r="135" spans="1:10" x14ac:dyDescent="0.25">
      <c r="A135" s="6">
        <v>43116</v>
      </c>
      <c r="B135" s="7" t="s">
        <v>334</v>
      </c>
      <c r="C135" s="21" t="s">
        <v>14</v>
      </c>
      <c r="D135" s="5" t="s">
        <v>38</v>
      </c>
      <c r="E135" s="8">
        <v>5000</v>
      </c>
      <c r="F135" s="48">
        <f t="shared" si="2"/>
        <v>8.9839187853741809</v>
      </c>
      <c r="G135" s="28" t="s">
        <v>214</v>
      </c>
      <c r="H135" s="23" t="s">
        <v>39</v>
      </c>
      <c r="I135" s="24" t="s">
        <v>8</v>
      </c>
      <c r="J135" s="51">
        <v>556.54999999999995</v>
      </c>
    </row>
    <row r="136" spans="1:10" x14ac:dyDescent="0.25">
      <c r="A136" s="6">
        <v>43116</v>
      </c>
      <c r="B136" s="7" t="s">
        <v>335</v>
      </c>
      <c r="C136" s="21" t="s">
        <v>14</v>
      </c>
      <c r="D136" s="5" t="s">
        <v>23</v>
      </c>
      <c r="E136" s="8">
        <v>10000</v>
      </c>
      <c r="F136" s="48">
        <f t="shared" si="2"/>
        <v>17.967837570748362</v>
      </c>
      <c r="G136" s="28" t="s">
        <v>24</v>
      </c>
      <c r="H136" s="23" t="s">
        <v>39</v>
      </c>
      <c r="I136" s="24" t="s">
        <v>8</v>
      </c>
      <c r="J136" s="51">
        <v>556.54999999999995</v>
      </c>
    </row>
    <row r="137" spans="1:10" x14ac:dyDescent="0.25">
      <c r="A137" s="6">
        <v>43116</v>
      </c>
      <c r="B137" s="7" t="s">
        <v>336</v>
      </c>
      <c r="C137" s="21" t="s">
        <v>14</v>
      </c>
      <c r="D137" s="5" t="s">
        <v>23</v>
      </c>
      <c r="E137" s="8">
        <v>5000</v>
      </c>
      <c r="F137" s="48">
        <f t="shared" si="2"/>
        <v>8.9839187853741809</v>
      </c>
      <c r="G137" s="28" t="s">
        <v>180</v>
      </c>
      <c r="H137" s="23" t="s">
        <v>39</v>
      </c>
      <c r="I137" s="24" t="s">
        <v>8</v>
      </c>
      <c r="J137" s="51">
        <v>556.54999999999995</v>
      </c>
    </row>
    <row r="138" spans="1:10" x14ac:dyDescent="0.25">
      <c r="A138" s="6">
        <v>43116</v>
      </c>
      <c r="B138" s="7" t="s">
        <v>337</v>
      </c>
      <c r="C138" s="21" t="s">
        <v>14</v>
      </c>
      <c r="D138" s="5" t="s">
        <v>15</v>
      </c>
      <c r="E138" s="8">
        <v>5000</v>
      </c>
      <c r="F138" s="48">
        <f t="shared" si="2"/>
        <v>8.9839187853741809</v>
      </c>
      <c r="G138" s="28" t="s">
        <v>16</v>
      </c>
      <c r="H138" s="23" t="s">
        <v>39</v>
      </c>
      <c r="I138" s="24" t="s">
        <v>8</v>
      </c>
      <c r="J138" s="51">
        <v>556.54999999999995</v>
      </c>
    </row>
    <row r="139" spans="1:10" x14ac:dyDescent="0.25">
      <c r="A139" s="6">
        <v>43116</v>
      </c>
      <c r="B139" s="7" t="s">
        <v>338</v>
      </c>
      <c r="C139" s="21" t="s">
        <v>14</v>
      </c>
      <c r="D139" s="5" t="s">
        <v>15</v>
      </c>
      <c r="E139" s="8">
        <v>5000</v>
      </c>
      <c r="F139" s="48">
        <f t="shared" si="2"/>
        <v>8.9839187853741809</v>
      </c>
      <c r="G139" s="28" t="s">
        <v>17</v>
      </c>
      <c r="H139" s="23" t="s">
        <v>39</v>
      </c>
      <c r="I139" s="24" t="s">
        <v>8</v>
      </c>
      <c r="J139" s="51">
        <v>556.54999999999995</v>
      </c>
    </row>
    <row r="140" spans="1:10" x14ac:dyDescent="0.25">
      <c r="A140" s="6">
        <v>43116</v>
      </c>
      <c r="B140" s="7" t="s">
        <v>339</v>
      </c>
      <c r="C140" s="21" t="s">
        <v>14</v>
      </c>
      <c r="D140" s="5" t="s">
        <v>19</v>
      </c>
      <c r="E140" s="8">
        <v>5000</v>
      </c>
      <c r="F140" s="48">
        <f t="shared" si="2"/>
        <v>8.9839187853741809</v>
      </c>
      <c r="G140" s="28" t="s">
        <v>20</v>
      </c>
      <c r="H140" s="23" t="s">
        <v>39</v>
      </c>
      <c r="I140" s="24" t="s">
        <v>8</v>
      </c>
      <c r="J140" s="51">
        <v>556.54999999999995</v>
      </c>
    </row>
    <row r="141" spans="1:10" x14ac:dyDescent="0.25">
      <c r="A141" s="6">
        <v>43116</v>
      </c>
      <c r="B141" s="7" t="s">
        <v>340</v>
      </c>
      <c r="C141" s="21" t="s">
        <v>14</v>
      </c>
      <c r="D141" s="5" t="s">
        <v>13</v>
      </c>
      <c r="E141" s="8">
        <v>5000</v>
      </c>
      <c r="F141" s="48">
        <f t="shared" si="2"/>
        <v>8.9839187853741809</v>
      </c>
      <c r="G141" s="28" t="s">
        <v>25</v>
      </c>
      <c r="H141" s="23" t="s">
        <v>39</v>
      </c>
      <c r="I141" s="24" t="s">
        <v>8</v>
      </c>
      <c r="J141" s="51">
        <v>556.54999999999995</v>
      </c>
    </row>
    <row r="142" spans="1:10" x14ac:dyDescent="0.25">
      <c r="A142" s="6">
        <v>43116</v>
      </c>
      <c r="B142" s="7" t="s">
        <v>341</v>
      </c>
      <c r="C142" s="21" t="s">
        <v>14</v>
      </c>
      <c r="D142" s="5" t="s">
        <v>10</v>
      </c>
      <c r="E142" s="27">
        <v>5000</v>
      </c>
      <c r="F142" s="48">
        <f t="shared" si="2"/>
        <v>8.9839187853741809</v>
      </c>
      <c r="G142" s="28" t="s">
        <v>34</v>
      </c>
      <c r="H142" s="23" t="s">
        <v>39</v>
      </c>
      <c r="I142" s="24" t="s">
        <v>8</v>
      </c>
      <c r="J142" s="51">
        <v>556.54999999999995</v>
      </c>
    </row>
    <row r="143" spans="1:10" x14ac:dyDescent="0.25">
      <c r="A143" s="6">
        <v>43116</v>
      </c>
      <c r="B143" s="7" t="s">
        <v>342</v>
      </c>
      <c r="C143" s="21" t="s">
        <v>14</v>
      </c>
      <c r="D143" s="5" t="s">
        <v>13</v>
      </c>
      <c r="E143" s="27">
        <v>5000</v>
      </c>
      <c r="F143" s="48">
        <f t="shared" si="2"/>
        <v>8.9839187853741809</v>
      </c>
      <c r="G143" s="28" t="s">
        <v>270</v>
      </c>
      <c r="H143" s="23" t="s">
        <v>39</v>
      </c>
      <c r="I143" s="24" t="s">
        <v>8</v>
      </c>
      <c r="J143" s="51">
        <v>556.54999999999995</v>
      </c>
    </row>
    <row r="144" spans="1:10" x14ac:dyDescent="0.25">
      <c r="A144" s="6">
        <v>43116</v>
      </c>
      <c r="B144" s="7" t="s">
        <v>343</v>
      </c>
      <c r="C144" s="21" t="s">
        <v>12</v>
      </c>
      <c r="D144" s="5" t="s">
        <v>10</v>
      </c>
      <c r="E144" s="27">
        <v>400</v>
      </c>
      <c r="F144" s="48">
        <f t="shared" si="2"/>
        <v>0.71871350282993451</v>
      </c>
      <c r="G144" s="28" t="s">
        <v>34</v>
      </c>
      <c r="H144" s="23" t="s">
        <v>39</v>
      </c>
      <c r="I144" s="24" t="s">
        <v>8</v>
      </c>
      <c r="J144" s="51">
        <v>556.54999999999995</v>
      </c>
    </row>
    <row r="145" spans="1:10" x14ac:dyDescent="0.25">
      <c r="A145" s="6">
        <v>43116</v>
      </c>
      <c r="B145" s="7" t="s">
        <v>223</v>
      </c>
      <c r="C145" s="21" t="s">
        <v>12</v>
      </c>
      <c r="D145" s="5" t="s">
        <v>15</v>
      </c>
      <c r="E145" s="27">
        <v>5000</v>
      </c>
      <c r="F145" s="48">
        <f t="shared" si="2"/>
        <v>8.9839187853741809</v>
      </c>
      <c r="G145" s="28" t="s">
        <v>17</v>
      </c>
      <c r="H145" s="23" t="s">
        <v>39</v>
      </c>
      <c r="I145" s="24" t="s">
        <v>8</v>
      </c>
      <c r="J145" s="51">
        <v>556.54999999999995</v>
      </c>
    </row>
    <row r="146" spans="1:10" x14ac:dyDescent="0.25">
      <c r="A146" s="6">
        <v>43116</v>
      </c>
      <c r="B146" s="7" t="s">
        <v>344</v>
      </c>
      <c r="C146" s="21" t="s">
        <v>12</v>
      </c>
      <c r="D146" s="5" t="s">
        <v>19</v>
      </c>
      <c r="E146" s="27">
        <v>8500</v>
      </c>
      <c r="F146" s="48">
        <f t="shared" si="2"/>
        <v>15.272661935136108</v>
      </c>
      <c r="G146" s="28" t="s">
        <v>20</v>
      </c>
      <c r="H146" s="23" t="s">
        <v>39</v>
      </c>
      <c r="I146" s="24" t="s">
        <v>8</v>
      </c>
      <c r="J146" s="51">
        <v>556.54999999999995</v>
      </c>
    </row>
    <row r="147" spans="1:10" x14ac:dyDescent="0.25">
      <c r="A147" s="6">
        <v>43116</v>
      </c>
      <c r="B147" s="7" t="s">
        <v>345</v>
      </c>
      <c r="C147" s="21" t="s">
        <v>12</v>
      </c>
      <c r="D147" s="5" t="s">
        <v>174</v>
      </c>
      <c r="E147" s="27">
        <v>8500</v>
      </c>
      <c r="F147" s="48">
        <f t="shared" si="2"/>
        <v>15.272661935136108</v>
      </c>
      <c r="G147" s="28" t="s">
        <v>20</v>
      </c>
      <c r="H147" s="23" t="s">
        <v>39</v>
      </c>
      <c r="I147" s="24" t="s">
        <v>8</v>
      </c>
      <c r="J147" s="51">
        <v>556.54999999999995</v>
      </c>
    </row>
    <row r="148" spans="1:10" x14ac:dyDescent="0.25">
      <c r="A148" s="6">
        <v>43117</v>
      </c>
      <c r="B148" s="7" t="s">
        <v>346</v>
      </c>
      <c r="C148" s="21" t="s">
        <v>32</v>
      </c>
      <c r="D148" s="5" t="s">
        <v>174</v>
      </c>
      <c r="E148" s="27">
        <v>31500</v>
      </c>
      <c r="F148" s="48">
        <f t="shared" si="2"/>
        <v>56.59868834785734</v>
      </c>
      <c r="G148" s="28" t="s">
        <v>20</v>
      </c>
      <c r="H148" s="23" t="s">
        <v>39</v>
      </c>
      <c r="I148" s="24" t="s">
        <v>8</v>
      </c>
      <c r="J148" s="51">
        <v>556.54999999999995</v>
      </c>
    </row>
    <row r="149" spans="1:10" x14ac:dyDescent="0.25">
      <c r="A149" s="6">
        <v>43117</v>
      </c>
      <c r="B149" s="7" t="s">
        <v>347</v>
      </c>
      <c r="C149" s="21" t="s">
        <v>32</v>
      </c>
      <c r="D149" s="5" t="s">
        <v>23</v>
      </c>
      <c r="E149" s="27">
        <v>269067</v>
      </c>
      <c r="F149" s="48">
        <f t="shared" si="2"/>
        <v>483.45521516485496</v>
      </c>
      <c r="G149" s="28" t="s">
        <v>24</v>
      </c>
      <c r="H149" s="23" t="s">
        <v>39</v>
      </c>
      <c r="I149" s="24" t="s">
        <v>8</v>
      </c>
      <c r="J149" s="51">
        <v>556.54999999999995</v>
      </c>
    </row>
    <row r="150" spans="1:10" x14ac:dyDescent="0.25">
      <c r="A150" s="6">
        <v>43117</v>
      </c>
      <c r="B150" s="7" t="s">
        <v>348</v>
      </c>
      <c r="C150" s="21" t="s">
        <v>12</v>
      </c>
      <c r="D150" s="5" t="s">
        <v>19</v>
      </c>
      <c r="E150" s="27">
        <v>1500</v>
      </c>
      <c r="F150" s="48">
        <f t="shared" si="2"/>
        <v>2.6951756356122543</v>
      </c>
      <c r="G150" s="28" t="s">
        <v>20</v>
      </c>
      <c r="H150" s="23" t="s">
        <v>39</v>
      </c>
      <c r="I150" s="24" t="s">
        <v>8</v>
      </c>
      <c r="J150" s="51">
        <v>556.54999999999995</v>
      </c>
    </row>
    <row r="151" spans="1:10" x14ac:dyDescent="0.25">
      <c r="A151" s="6">
        <v>43117</v>
      </c>
      <c r="B151" s="7" t="s">
        <v>349</v>
      </c>
      <c r="C151" s="21" t="s">
        <v>12</v>
      </c>
      <c r="D151" s="5" t="s">
        <v>19</v>
      </c>
      <c r="E151" s="27">
        <v>2600</v>
      </c>
      <c r="F151" s="48">
        <f t="shared" si="2"/>
        <v>4.6716377683945742</v>
      </c>
      <c r="G151" s="28" t="s">
        <v>20</v>
      </c>
      <c r="H151" s="23" t="s">
        <v>39</v>
      </c>
      <c r="I151" s="24" t="s">
        <v>8</v>
      </c>
      <c r="J151" s="51">
        <v>556.54999999999995</v>
      </c>
    </row>
    <row r="152" spans="1:10" x14ac:dyDescent="0.25">
      <c r="A152" s="6">
        <v>43117</v>
      </c>
      <c r="B152" s="7" t="s">
        <v>350</v>
      </c>
      <c r="C152" s="21" t="s">
        <v>12</v>
      </c>
      <c r="D152" s="5" t="s">
        <v>174</v>
      </c>
      <c r="E152" s="27">
        <v>13000</v>
      </c>
      <c r="F152" s="48">
        <f t="shared" si="2"/>
        <v>23.358188841972872</v>
      </c>
      <c r="G152" s="28" t="s">
        <v>20</v>
      </c>
      <c r="H152" s="23" t="s">
        <v>39</v>
      </c>
      <c r="I152" s="24" t="s">
        <v>8</v>
      </c>
      <c r="J152" s="51">
        <v>556.54999999999995</v>
      </c>
    </row>
    <row r="153" spans="1:10" x14ac:dyDescent="0.25">
      <c r="A153" s="6">
        <v>43117</v>
      </c>
      <c r="B153" s="7" t="s">
        <v>351</v>
      </c>
      <c r="C153" s="21" t="s">
        <v>12</v>
      </c>
      <c r="D153" s="5" t="s">
        <v>174</v>
      </c>
      <c r="E153" s="27">
        <v>70000</v>
      </c>
      <c r="F153" s="48">
        <f t="shared" si="2"/>
        <v>125.77486299523854</v>
      </c>
      <c r="G153" s="28" t="s">
        <v>16</v>
      </c>
      <c r="H153" s="23" t="s">
        <v>39</v>
      </c>
      <c r="I153" s="24" t="s">
        <v>8</v>
      </c>
      <c r="J153" s="51">
        <v>556.54999999999995</v>
      </c>
    </row>
    <row r="154" spans="1:10" x14ac:dyDescent="0.25">
      <c r="A154" s="6">
        <v>43117</v>
      </c>
      <c r="B154" s="7" t="s">
        <v>352</v>
      </c>
      <c r="C154" s="21" t="s">
        <v>12</v>
      </c>
      <c r="D154" s="5" t="s">
        <v>174</v>
      </c>
      <c r="E154" s="27">
        <v>3000</v>
      </c>
      <c r="F154" s="48">
        <f t="shared" si="2"/>
        <v>5.3903512712245085</v>
      </c>
      <c r="G154" s="28" t="s">
        <v>20</v>
      </c>
      <c r="H154" s="23" t="s">
        <v>39</v>
      </c>
      <c r="I154" s="24" t="s">
        <v>8</v>
      </c>
      <c r="J154" s="51">
        <v>556.54999999999995</v>
      </c>
    </row>
    <row r="155" spans="1:10" x14ac:dyDescent="0.25">
      <c r="A155" s="6">
        <v>43117</v>
      </c>
      <c r="B155" s="7" t="s">
        <v>353</v>
      </c>
      <c r="C155" s="21" t="s">
        <v>32</v>
      </c>
      <c r="D155" s="5" t="s">
        <v>174</v>
      </c>
      <c r="E155" s="8">
        <v>35568</v>
      </c>
      <c r="F155" s="48">
        <f t="shared" si="2"/>
        <v>63.908004671637777</v>
      </c>
      <c r="G155" s="28" t="s">
        <v>20</v>
      </c>
      <c r="H155" s="23" t="s">
        <v>39</v>
      </c>
      <c r="I155" s="24" t="s">
        <v>8</v>
      </c>
      <c r="J155" s="51">
        <v>556.54999999999995</v>
      </c>
    </row>
    <row r="156" spans="1:10" x14ac:dyDescent="0.25">
      <c r="A156" s="6">
        <v>43118</v>
      </c>
      <c r="B156" s="7" t="s">
        <v>354</v>
      </c>
      <c r="C156" s="21" t="s">
        <v>14</v>
      </c>
      <c r="D156" s="5" t="s">
        <v>174</v>
      </c>
      <c r="E156" s="8">
        <v>5000</v>
      </c>
      <c r="F156" s="48">
        <f t="shared" si="2"/>
        <v>8.9839187853741809</v>
      </c>
      <c r="G156" s="28" t="s">
        <v>214</v>
      </c>
      <c r="H156" s="23" t="s">
        <v>39</v>
      </c>
      <c r="I156" s="24" t="s">
        <v>8</v>
      </c>
      <c r="J156" s="51">
        <v>556.54999999999995</v>
      </c>
    </row>
    <row r="157" spans="1:10" x14ac:dyDescent="0.25">
      <c r="A157" s="6">
        <v>43118</v>
      </c>
      <c r="B157" s="7" t="s">
        <v>355</v>
      </c>
      <c r="C157" s="21" t="s">
        <v>14</v>
      </c>
      <c r="D157" s="5" t="s">
        <v>174</v>
      </c>
      <c r="E157" s="8">
        <v>5000</v>
      </c>
      <c r="F157" s="48">
        <f t="shared" si="2"/>
        <v>8.9839187853741809</v>
      </c>
      <c r="G157" s="28" t="s">
        <v>24</v>
      </c>
      <c r="H157" s="23" t="s">
        <v>39</v>
      </c>
      <c r="I157" s="24" t="s">
        <v>8</v>
      </c>
      <c r="J157" s="51">
        <v>556.54999999999995</v>
      </c>
    </row>
    <row r="158" spans="1:10" x14ac:dyDescent="0.25">
      <c r="A158" s="6">
        <v>43118</v>
      </c>
      <c r="B158" s="7" t="s">
        <v>356</v>
      </c>
      <c r="C158" s="21" t="s">
        <v>14</v>
      </c>
      <c r="D158" s="5" t="s">
        <v>174</v>
      </c>
      <c r="E158" s="8">
        <v>5000</v>
      </c>
      <c r="F158" s="48">
        <f t="shared" si="2"/>
        <v>8.9839187853741809</v>
      </c>
      <c r="G158" s="28" t="s">
        <v>180</v>
      </c>
      <c r="H158" s="23" t="s">
        <v>39</v>
      </c>
      <c r="I158" s="24" t="s">
        <v>8</v>
      </c>
      <c r="J158" s="51">
        <v>556.54999999999995</v>
      </c>
    </row>
    <row r="159" spans="1:10" x14ac:dyDescent="0.25">
      <c r="A159" s="6">
        <v>43118</v>
      </c>
      <c r="B159" s="7" t="s">
        <v>357</v>
      </c>
      <c r="C159" s="21" t="s">
        <v>14</v>
      </c>
      <c r="D159" s="5" t="s">
        <v>174</v>
      </c>
      <c r="E159" s="8">
        <v>5000</v>
      </c>
      <c r="F159" s="48">
        <f t="shared" si="2"/>
        <v>8.9839187853741809</v>
      </c>
      <c r="G159" s="28" t="s">
        <v>270</v>
      </c>
      <c r="H159" s="23" t="s">
        <v>39</v>
      </c>
      <c r="I159" s="24" t="s">
        <v>8</v>
      </c>
      <c r="J159" s="51">
        <v>556.54999999999995</v>
      </c>
    </row>
    <row r="160" spans="1:10" x14ac:dyDescent="0.25">
      <c r="A160" s="6">
        <v>43118</v>
      </c>
      <c r="B160" s="7" t="s">
        <v>358</v>
      </c>
      <c r="C160" s="21" t="s">
        <v>14</v>
      </c>
      <c r="D160" s="5" t="s">
        <v>174</v>
      </c>
      <c r="E160" s="8">
        <v>5000</v>
      </c>
      <c r="F160" s="48">
        <f t="shared" si="2"/>
        <v>8.9839187853741809</v>
      </c>
      <c r="G160" s="28" t="s">
        <v>20</v>
      </c>
      <c r="H160" s="23" t="s">
        <v>39</v>
      </c>
      <c r="I160" s="24" t="s">
        <v>8</v>
      </c>
      <c r="J160" s="51">
        <v>556.54999999999995</v>
      </c>
    </row>
    <row r="161" spans="1:10" x14ac:dyDescent="0.25">
      <c r="A161" s="6">
        <v>43118</v>
      </c>
      <c r="B161" s="7" t="s">
        <v>359</v>
      </c>
      <c r="C161" s="21" t="s">
        <v>14</v>
      </c>
      <c r="D161" s="5" t="s">
        <v>174</v>
      </c>
      <c r="E161" s="8">
        <v>5000</v>
      </c>
      <c r="F161" s="48">
        <f t="shared" si="2"/>
        <v>8.9839187853741809</v>
      </c>
      <c r="G161" s="33" t="s">
        <v>16</v>
      </c>
      <c r="H161" s="23" t="s">
        <v>39</v>
      </c>
      <c r="I161" s="24" t="s">
        <v>8</v>
      </c>
      <c r="J161" s="51">
        <v>556.54999999999995</v>
      </c>
    </row>
    <row r="162" spans="1:10" x14ac:dyDescent="0.25">
      <c r="A162" s="6">
        <v>43118</v>
      </c>
      <c r="B162" s="7" t="s">
        <v>360</v>
      </c>
      <c r="C162" s="21" t="s">
        <v>14</v>
      </c>
      <c r="D162" s="5" t="s">
        <v>174</v>
      </c>
      <c r="E162" s="8">
        <v>5000</v>
      </c>
      <c r="F162" s="48">
        <f t="shared" si="2"/>
        <v>8.9839187853741809</v>
      </c>
      <c r="G162" s="28" t="s">
        <v>17</v>
      </c>
      <c r="H162" s="23" t="s">
        <v>39</v>
      </c>
      <c r="I162" s="24" t="s">
        <v>8</v>
      </c>
      <c r="J162" s="51">
        <v>556.54999999999995</v>
      </c>
    </row>
    <row r="163" spans="1:10" x14ac:dyDescent="0.25">
      <c r="A163" s="6">
        <v>43118</v>
      </c>
      <c r="B163" s="7" t="s">
        <v>361</v>
      </c>
      <c r="C163" s="21" t="s">
        <v>14</v>
      </c>
      <c r="D163" s="5" t="s">
        <v>174</v>
      </c>
      <c r="E163" s="8">
        <v>5000</v>
      </c>
      <c r="F163" s="48">
        <f t="shared" si="2"/>
        <v>8.9839187853741809</v>
      </c>
      <c r="G163" s="28" t="s">
        <v>25</v>
      </c>
      <c r="H163" s="23" t="s">
        <v>39</v>
      </c>
      <c r="I163" s="24" t="s">
        <v>8</v>
      </c>
      <c r="J163" s="51">
        <v>556.54999999999995</v>
      </c>
    </row>
    <row r="164" spans="1:10" x14ac:dyDescent="0.25">
      <c r="A164" s="6">
        <v>43118</v>
      </c>
      <c r="B164" s="7" t="s">
        <v>362</v>
      </c>
      <c r="C164" s="21" t="s">
        <v>26</v>
      </c>
      <c r="D164" s="5" t="s">
        <v>174</v>
      </c>
      <c r="E164" s="27">
        <v>60000</v>
      </c>
      <c r="F164" s="48">
        <f t="shared" si="2"/>
        <v>107.80702542449018</v>
      </c>
      <c r="G164" s="28" t="s">
        <v>25</v>
      </c>
      <c r="H164" s="23" t="s">
        <v>39</v>
      </c>
      <c r="I164" s="24" t="s">
        <v>8</v>
      </c>
      <c r="J164" s="51">
        <v>556.54999999999995</v>
      </c>
    </row>
    <row r="165" spans="1:10" x14ac:dyDescent="0.25">
      <c r="A165" s="6">
        <v>43118</v>
      </c>
      <c r="B165" s="7" t="s">
        <v>363</v>
      </c>
      <c r="C165" s="21" t="s">
        <v>26</v>
      </c>
      <c r="D165" s="5" t="s">
        <v>174</v>
      </c>
      <c r="E165" s="27">
        <v>18000</v>
      </c>
      <c r="F165" s="48">
        <f t="shared" si="2"/>
        <v>32.342107627347055</v>
      </c>
      <c r="G165" s="28" t="s">
        <v>25</v>
      </c>
      <c r="H165" s="23" t="s">
        <v>39</v>
      </c>
      <c r="I165" s="24" t="s">
        <v>8</v>
      </c>
      <c r="J165" s="51">
        <v>556.54999999999995</v>
      </c>
    </row>
    <row r="166" spans="1:10" x14ac:dyDescent="0.25">
      <c r="A166" s="6">
        <v>43118</v>
      </c>
      <c r="B166" s="7" t="s">
        <v>364</v>
      </c>
      <c r="C166" s="21" t="s">
        <v>45</v>
      </c>
      <c r="D166" s="5" t="s">
        <v>10</v>
      </c>
      <c r="E166" s="27">
        <v>4000</v>
      </c>
      <c r="F166" s="48">
        <f t="shared" si="2"/>
        <v>7.1871350282993447</v>
      </c>
      <c r="G166" s="28" t="s">
        <v>25</v>
      </c>
      <c r="H166" s="23" t="s">
        <v>39</v>
      </c>
      <c r="I166" s="24" t="s">
        <v>8</v>
      </c>
      <c r="J166" s="51">
        <v>556.54999999999995</v>
      </c>
    </row>
    <row r="167" spans="1:10" x14ac:dyDescent="0.25">
      <c r="A167" s="6">
        <v>43118</v>
      </c>
      <c r="B167" s="7" t="s">
        <v>365</v>
      </c>
      <c r="C167" s="21" t="s">
        <v>12</v>
      </c>
      <c r="D167" s="5" t="s">
        <v>174</v>
      </c>
      <c r="E167" s="27">
        <v>170000</v>
      </c>
      <c r="F167" s="48">
        <f t="shared" si="2"/>
        <v>305.45323870272216</v>
      </c>
      <c r="G167" s="28" t="s">
        <v>24</v>
      </c>
      <c r="H167" s="23" t="s">
        <v>39</v>
      </c>
      <c r="I167" s="24" t="s">
        <v>8</v>
      </c>
      <c r="J167" s="51">
        <v>556.54999999999995</v>
      </c>
    </row>
    <row r="168" spans="1:10" x14ac:dyDescent="0.25">
      <c r="A168" s="6">
        <v>43118</v>
      </c>
      <c r="B168" s="7" t="s">
        <v>366</v>
      </c>
      <c r="C168" s="21" t="s">
        <v>12</v>
      </c>
      <c r="D168" s="5" t="s">
        <v>10</v>
      </c>
      <c r="E168" s="27">
        <v>200</v>
      </c>
      <c r="F168" s="48">
        <f t="shared" si="2"/>
        <v>0.35935675141496726</v>
      </c>
      <c r="G168" s="28" t="s">
        <v>34</v>
      </c>
      <c r="H168" s="23" t="s">
        <v>39</v>
      </c>
      <c r="I168" s="24" t="s">
        <v>8</v>
      </c>
      <c r="J168" s="51">
        <v>556.54999999999995</v>
      </c>
    </row>
    <row r="169" spans="1:10" x14ac:dyDescent="0.25">
      <c r="A169" s="6">
        <v>43118</v>
      </c>
      <c r="B169" s="7" t="s">
        <v>367</v>
      </c>
      <c r="C169" s="21" t="s">
        <v>12</v>
      </c>
      <c r="D169" s="5" t="s">
        <v>10</v>
      </c>
      <c r="E169" s="27">
        <v>2600</v>
      </c>
      <c r="F169" s="48">
        <f t="shared" si="2"/>
        <v>4.6716377683945742</v>
      </c>
      <c r="G169" s="28" t="s">
        <v>34</v>
      </c>
      <c r="H169" s="23" t="s">
        <v>39</v>
      </c>
      <c r="I169" s="24" t="s">
        <v>8</v>
      </c>
      <c r="J169" s="51">
        <v>556.54999999999995</v>
      </c>
    </row>
    <row r="170" spans="1:10" x14ac:dyDescent="0.25">
      <c r="A170" s="6">
        <v>43118</v>
      </c>
      <c r="B170" s="7" t="s">
        <v>368</v>
      </c>
      <c r="C170" s="21" t="s">
        <v>12</v>
      </c>
      <c r="D170" s="5" t="s">
        <v>15</v>
      </c>
      <c r="E170" s="27">
        <v>12000</v>
      </c>
      <c r="F170" s="48">
        <f t="shared" si="2"/>
        <v>21.561405084898034</v>
      </c>
      <c r="G170" s="28" t="s">
        <v>16</v>
      </c>
      <c r="H170" s="23" t="s">
        <v>39</v>
      </c>
      <c r="I170" s="24" t="s">
        <v>8</v>
      </c>
      <c r="J170" s="51">
        <v>556.54999999999995</v>
      </c>
    </row>
    <row r="171" spans="1:10" x14ac:dyDescent="0.25">
      <c r="A171" s="6">
        <v>43118</v>
      </c>
      <c r="B171" s="7" t="s">
        <v>369</v>
      </c>
      <c r="C171" s="21" t="s">
        <v>12</v>
      </c>
      <c r="D171" s="5" t="s">
        <v>15</v>
      </c>
      <c r="E171" s="8">
        <v>10000</v>
      </c>
      <c r="F171" s="48">
        <f t="shared" si="2"/>
        <v>17.967837570748362</v>
      </c>
      <c r="G171" s="28" t="s">
        <v>17</v>
      </c>
      <c r="H171" s="23" t="s">
        <v>39</v>
      </c>
      <c r="I171" s="24" t="s">
        <v>8</v>
      </c>
      <c r="J171" s="51">
        <v>556.54999999999995</v>
      </c>
    </row>
    <row r="172" spans="1:10" x14ac:dyDescent="0.25">
      <c r="A172" s="6">
        <v>43118</v>
      </c>
      <c r="B172" s="7" t="s">
        <v>370</v>
      </c>
      <c r="C172" s="21" t="s">
        <v>12</v>
      </c>
      <c r="D172" s="5" t="s">
        <v>19</v>
      </c>
      <c r="E172" s="8">
        <v>40000</v>
      </c>
      <c r="F172" s="48">
        <f t="shared" si="2"/>
        <v>71.871350282993447</v>
      </c>
      <c r="G172" s="28" t="s">
        <v>20</v>
      </c>
      <c r="H172" s="23" t="s">
        <v>39</v>
      </c>
      <c r="I172" s="24" t="s">
        <v>8</v>
      </c>
      <c r="J172" s="51">
        <v>556.54999999999995</v>
      </c>
    </row>
    <row r="173" spans="1:10" x14ac:dyDescent="0.25">
      <c r="A173" s="6">
        <v>43118</v>
      </c>
      <c r="B173" s="7" t="s">
        <v>371</v>
      </c>
      <c r="C173" s="21" t="s">
        <v>21</v>
      </c>
      <c r="D173" s="5" t="s">
        <v>19</v>
      </c>
      <c r="E173" s="8">
        <v>50000</v>
      </c>
      <c r="F173" s="48">
        <f t="shared" si="2"/>
        <v>89.839187853741805</v>
      </c>
      <c r="G173" s="28" t="s">
        <v>20</v>
      </c>
      <c r="H173" s="23" t="s">
        <v>39</v>
      </c>
      <c r="I173" s="24" t="s">
        <v>8</v>
      </c>
      <c r="J173" s="51">
        <v>556.54999999999995</v>
      </c>
    </row>
    <row r="174" spans="1:10" x14ac:dyDescent="0.25">
      <c r="A174" s="6">
        <v>43118</v>
      </c>
      <c r="B174" s="7" t="s">
        <v>372</v>
      </c>
      <c r="C174" s="21" t="s">
        <v>21</v>
      </c>
      <c r="D174" s="5" t="s">
        <v>19</v>
      </c>
      <c r="E174" s="8">
        <v>30000</v>
      </c>
      <c r="F174" s="48">
        <f t="shared" si="2"/>
        <v>53.903512712245089</v>
      </c>
      <c r="G174" s="28" t="s">
        <v>20</v>
      </c>
      <c r="H174" s="23" t="s">
        <v>39</v>
      </c>
      <c r="I174" s="24" t="s">
        <v>8</v>
      </c>
      <c r="J174" s="51">
        <v>556.54999999999995</v>
      </c>
    </row>
    <row r="175" spans="1:10" x14ac:dyDescent="0.25">
      <c r="A175" s="6">
        <v>43118</v>
      </c>
      <c r="B175" s="7" t="s">
        <v>373</v>
      </c>
      <c r="C175" s="21" t="s">
        <v>12</v>
      </c>
      <c r="D175" s="5" t="s">
        <v>174</v>
      </c>
      <c r="E175" s="8">
        <v>38000</v>
      </c>
      <c r="F175" s="48">
        <f t="shared" si="2"/>
        <v>68.277782768843778</v>
      </c>
      <c r="G175" s="28" t="s">
        <v>17</v>
      </c>
      <c r="H175" s="23" t="s">
        <v>39</v>
      </c>
      <c r="I175" s="24" t="s">
        <v>8</v>
      </c>
      <c r="J175" s="51">
        <v>556.54999999999995</v>
      </c>
    </row>
    <row r="176" spans="1:10" x14ac:dyDescent="0.25">
      <c r="A176" s="6">
        <v>43118</v>
      </c>
      <c r="B176" s="7" t="s">
        <v>374</v>
      </c>
      <c r="C176" s="21" t="s">
        <v>12</v>
      </c>
      <c r="D176" s="5" t="s">
        <v>174</v>
      </c>
      <c r="E176" s="8">
        <v>18500</v>
      </c>
      <c r="F176" s="48">
        <f t="shared" si="2"/>
        <v>33.240499505884472</v>
      </c>
      <c r="G176" s="28" t="s">
        <v>270</v>
      </c>
      <c r="H176" s="23" t="s">
        <v>39</v>
      </c>
      <c r="I176" s="24" t="s">
        <v>8</v>
      </c>
      <c r="J176" s="51">
        <v>556.54999999999995</v>
      </c>
    </row>
    <row r="177" spans="1:10" x14ac:dyDescent="0.25">
      <c r="A177" s="6">
        <v>43118</v>
      </c>
      <c r="B177" s="7" t="s">
        <v>375</v>
      </c>
      <c r="C177" s="21" t="s">
        <v>12</v>
      </c>
      <c r="D177" s="5" t="s">
        <v>174</v>
      </c>
      <c r="E177" s="8">
        <v>15000</v>
      </c>
      <c r="F177" s="48">
        <f t="shared" si="2"/>
        <v>26.951756356122544</v>
      </c>
      <c r="G177" s="28" t="s">
        <v>180</v>
      </c>
      <c r="H177" s="23" t="s">
        <v>39</v>
      </c>
      <c r="I177" s="24" t="s">
        <v>8</v>
      </c>
      <c r="J177" s="51">
        <v>556.54999999999995</v>
      </c>
    </row>
    <row r="178" spans="1:10" x14ac:dyDescent="0.25">
      <c r="A178" s="6">
        <v>43118</v>
      </c>
      <c r="B178" s="7" t="s">
        <v>376</v>
      </c>
      <c r="C178" s="21" t="s">
        <v>12</v>
      </c>
      <c r="D178" s="5" t="s">
        <v>174</v>
      </c>
      <c r="E178" s="8">
        <v>24500</v>
      </c>
      <c r="F178" s="48">
        <f t="shared" si="2"/>
        <v>44.021202048333485</v>
      </c>
      <c r="G178" s="28" t="s">
        <v>16</v>
      </c>
      <c r="H178" s="23" t="s">
        <v>39</v>
      </c>
      <c r="I178" s="24" t="s">
        <v>8</v>
      </c>
      <c r="J178" s="51">
        <v>556.54999999999995</v>
      </c>
    </row>
    <row r="179" spans="1:10" x14ac:dyDescent="0.25">
      <c r="A179" s="6">
        <v>43119</v>
      </c>
      <c r="B179" s="7" t="s">
        <v>377</v>
      </c>
      <c r="C179" s="21" t="s">
        <v>9</v>
      </c>
      <c r="D179" s="5" t="s">
        <v>10</v>
      </c>
      <c r="E179" s="8">
        <v>41425</v>
      </c>
      <c r="F179" s="48">
        <f t="shared" si="2"/>
        <v>74.431767136825087</v>
      </c>
      <c r="G179" s="28" t="s">
        <v>34</v>
      </c>
      <c r="H179" s="23" t="s">
        <v>39</v>
      </c>
      <c r="I179" s="24" t="s">
        <v>8</v>
      </c>
      <c r="J179" s="51">
        <v>556.54999999999995</v>
      </c>
    </row>
    <row r="180" spans="1:10" x14ac:dyDescent="0.25">
      <c r="A180" s="6">
        <v>43119</v>
      </c>
      <c r="B180" s="7" t="s">
        <v>378</v>
      </c>
      <c r="C180" s="21" t="s">
        <v>9</v>
      </c>
      <c r="D180" s="5" t="s">
        <v>10</v>
      </c>
      <c r="E180" s="8">
        <v>5000</v>
      </c>
      <c r="F180" s="48">
        <f t="shared" si="2"/>
        <v>8.9839187853741809</v>
      </c>
      <c r="G180" s="28" t="s">
        <v>34</v>
      </c>
      <c r="H180" s="23" t="s">
        <v>39</v>
      </c>
      <c r="I180" s="24" t="s">
        <v>8</v>
      </c>
      <c r="J180" s="51">
        <v>556.54999999999995</v>
      </c>
    </row>
    <row r="181" spans="1:10" x14ac:dyDescent="0.25">
      <c r="A181" s="6">
        <v>43119</v>
      </c>
      <c r="B181" s="7" t="s">
        <v>379</v>
      </c>
      <c r="C181" s="21" t="s">
        <v>12</v>
      </c>
      <c r="D181" s="5" t="s">
        <v>10</v>
      </c>
      <c r="E181" s="8">
        <v>7600</v>
      </c>
      <c r="F181" s="48">
        <f t="shared" si="2"/>
        <v>13.655556553768754</v>
      </c>
      <c r="G181" s="28" t="s">
        <v>34</v>
      </c>
      <c r="H181" s="23" t="s">
        <v>39</v>
      </c>
      <c r="I181" s="24" t="s">
        <v>8</v>
      </c>
      <c r="J181" s="51">
        <v>556.54999999999995</v>
      </c>
    </row>
    <row r="182" spans="1:10" x14ac:dyDescent="0.25">
      <c r="A182" s="6">
        <v>43120</v>
      </c>
      <c r="B182" s="7" t="s">
        <v>380</v>
      </c>
      <c r="C182" s="21" t="s">
        <v>12</v>
      </c>
      <c r="D182" s="5" t="s">
        <v>174</v>
      </c>
      <c r="E182" s="8">
        <v>100000</v>
      </c>
      <c r="F182" s="48">
        <f t="shared" si="2"/>
        <v>179.67837570748361</v>
      </c>
      <c r="G182" s="28" t="s">
        <v>24</v>
      </c>
      <c r="H182" s="23" t="s">
        <v>39</v>
      </c>
      <c r="I182" s="24" t="s">
        <v>8</v>
      </c>
      <c r="J182" s="51">
        <v>556.54999999999995</v>
      </c>
    </row>
    <row r="183" spans="1:10" x14ac:dyDescent="0.25">
      <c r="A183" s="6">
        <v>43122</v>
      </c>
      <c r="B183" s="7" t="s">
        <v>381</v>
      </c>
      <c r="C183" s="21" t="s">
        <v>12</v>
      </c>
      <c r="D183" s="5" t="s">
        <v>13</v>
      </c>
      <c r="E183" s="8">
        <v>5000</v>
      </c>
      <c r="F183" s="48">
        <f t="shared" si="2"/>
        <v>8.9839187853741809</v>
      </c>
      <c r="G183" s="28" t="s">
        <v>25</v>
      </c>
      <c r="H183" s="23" t="s">
        <v>39</v>
      </c>
      <c r="I183" s="24" t="s">
        <v>8</v>
      </c>
      <c r="J183" s="51">
        <v>556.54999999999995</v>
      </c>
    </row>
    <row r="184" spans="1:10" x14ac:dyDescent="0.25">
      <c r="A184" s="6">
        <v>43122</v>
      </c>
      <c r="B184" s="7" t="s">
        <v>382</v>
      </c>
      <c r="C184" s="21" t="s">
        <v>14</v>
      </c>
      <c r="D184" s="5" t="s">
        <v>23</v>
      </c>
      <c r="E184" s="8">
        <v>10000</v>
      </c>
      <c r="F184" s="48">
        <f t="shared" si="2"/>
        <v>17.967837570748362</v>
      </c>
      <c r="G184" s="28" t="s">
        <v>24</v>
      </c>
      <c r="H184" s="23" t="s">
        <v>39</v>
      </c>
      <c r="I184" s="24" t="s">
        <v>8</v>
      </c>
      <c r="J184" s="51">
        <v>556.54999999999995</v>
      </c>
    </row>
    <row r="185" spans="1:10" x14ac:dyDescent="0.25">
      <c r="A185" s="6">
        <v>43122</v>
      </c>
      <c r="B185" s="7" t="s">
        <v>383</v>
      </c>
      <c r="C185" s="21" t="s">
        <v>14</v>
      </c>
      <c r="D185" s="5" t="s">
        <v>13</v>
      </c>
      <c r="E185" s="8">
        <v>5000</v>
      </c>
      <c r="F185" s="48">
        <f t="shared" si="2"/>
        <v>8.9839187853741809</v>
      </c>
      <c r="G185" s="28" t="s">
        <v>180</v>
      </c>
      <c r="H185" s="23" t="s">
        <v>39</v>
      </c>
      <c r="I185" s="24" t="s">
        <v>8</v>
      </c>
      <c r="J185" s="51">
        <v>556.54999999999995</v>
      </c>
    </row>
    <row r="186" spans="1:10" x14ac:dyDescent="0.25">
      <c r="A186" s="6">
        <v>43122</v>
      </c>
      <c r="B186" s="7" t="s">
        <v>384</v>
      </c>
      <c r="C186" s="21" t="s">
        <v>14</v>
      </c>
      <c r="D186" s="5" t="s">
        <v>13</v>
      </c>
      <c r="E186" s="8">
        <v>5000</v>
      </c>
      <c r="F186" s="48">
        <f t="shared" si="2"/>
        <v>8.9839187853741809</v>
      </c>
      <c r="G186" s="28" t="s">
        <v>20</v>
      </c>
      <c r="H186" s="23" t="s">
        <v>39</v>
      </c>
      <c r="I186" s="24" t="s">
        <v>8</v>
      </c>
      <c r="J186" s="51">
        <v>556.54999999999995</v>
      </c>
    </row>
    <row r="187" spans="1:10" x14ac:dyDescent="0.25">
      <c r="A187" s="6">
        <v>43122</v>
      </c>
      <c r="B187" s="7" t="s">
        <v>385</v>
      </c>
      <c r="C187" s="21" t="s">
        <v>14</v>
      </c>
      <c r="D187" s="5" t="s">
        <v>13</v>
      </c>
      <c r="E187" s="12">
        <v>5000</v>
      </c>
      <c r="F187" s="48">
        <f t="shared" si="2"/>
        <v>8.9839187853741809</v>
      </c>
      <c r="G187" s="28" t="s">
        <v>16</v>
      </c>
      <c r="H187" s="23" t="s">
        <v>39</v>
      </c>
      <c r="I187" s="24" t="s">
        <v>8</v>
      </c>
      <c r="J187" s="51">
        <v>556.54999999999995</v>
      </c>
    </row>
    <row r="188" spans="1:10" x14ac:dyDescent="0.25">
      <c r="A188" s="6">
        <v>43122</v>
      </c>
      <c r="B188" s="7" t="s">
        <v>386</v>
      </c>
      <c r="C188" s="21" t="s">
        <v>14</v>
      </c>
      <c r="D188" s="5" t="s">
        <v>10</v>
      </c>
      <c r="E188" s="12">
        <v>5000</v>
      </c>
      <c r="F188" s="48">
        <f t="shared" si="2"/>
        <v>8.9839187853741809</v>
      </c>
      <c r="G188" s="28" t="s">
        <v>17</v>
      </c>
      <c r="H188" s="23" t="s">
        <v>39</v>
      </c>
      <c r="I188" s="24" t="s">
        <v>8</v>
      </c>
      <c r="J188" s="51">
        <v>556.54999999999995</v>
      </c>
    </row>
    <row r="189" spans="1:10" x14ac:dyDescent="0.25">
      <c r="A189" s="6">
        <v>43122</v>
      </c>
      <c r="B189" s="7" t="s">
        <v>387</v>
      </c>
      <c r="C189" s="21" t="s">
        <v>14</v>
      </c>
      <c r="D189" s="5" t="s">
        <v>10</v>
      </c>
      <c r="E189" s="12">
        <v>5000</v>
      </c>
      <c r="F189" s="48">
        <f t="shared" si="2"/>
        <v>8.9839187853741809</v>
      </c>
      <c r="G189" s="28" t="s">
        <v>34</v>
      </c>
      <c r="H189" s="23" t="s">
        <v>39</v>
      </c>
      <c r="I189" s="24" t="s">
        <v>8</v>
      </c>
      <c r="J189" s="51">
        <v>556.54999999999995</v>
      </c>
    </row>
    <row r="190" spans="1:10" x14ac:dyDescent="0.25">
      <c r="A190" s="6">
        <v>43122</v>
      </c>
      <c r="B190" s="7" t="s">
        <v>388</v>
      </c>
      <c r="C190" s="21" t="s">
        <v>14</v>
      </c>
      <c r="D190" s="5" t="s">
        <v>13</v>
      </c>
      <c r="E190" s="8">
        <v>5000</v>
      </c>
      <c r="F190" s="48">
        <f t="shared" si="2"/>
        <v>8.9839187853741809</v>
      </c>
      <c r="G190" s="28" t="s">
        <v>25</v>
      </c>
      <c r="H190" s="23" t="s">
        <v>39</v>
      </c>
      <c r="I190" s="24" t="s">
        <v>8</v>
      </c>
      <c r="J190" s="51">
        <v>556.54999999999995</v>
      </c>
    </row>
    <row r="191" spans="1:10" x14ac:dyDescent="0.25">
      <c r="A191" s="6">
        <v>43122</v>
      </c>
      <c r="B191" s="7" t="s">
        <v>389</v>
      </c>
      <c r="C191" s="21" t="s">
        <v>12</v>
      </c>
      <c r="D191" s="5" t="s">
        <v>13</v>
      </c>
      <c r="E191" s="8">
        <v>8000</v>
      </c>
      <c r="F191" s="48">
        <f t="shared" si="2"/>
        <v>14.374270056598689</v>
      </c>
      <c r="G191" s="28" t="s">
        <v>25</v>
      </c>
      <c r="H191" s="23" t="s">
        <v>39</v>
      </c>
      <c r="I191" s="24" t="s">
        <v>8</v>
      </c>
      <c r="J191" s="51">
        <v>556.54999999999995</v>
      </c>
    </row>
    <row r="192" spans="1:10" x14ac:dyDescent="0.25">
      <c r="A192" s="6">
        <v>43122</v>
      </c>
      <c r="B192" s="7" t="s">
        <v>390</v>
      </c>
      <c r="C192" s="21" t="s">
        <v>12</v>
      </c>
      <c r="D192" s="5" t="s">
        <v>174</v>
      </c>
      <c r="E192" s="8">
        <v>100000</v>
      </c>
      <c r="F192" s="48">
        <f t="shared" si="2"/>
        <v>179.67837570748361</v>
      </c>
      <c r="G192" s="28" t="s">
        <v>24</v>
      </c>
      <c r="H192" s="23" t="s">
        <v>39</v>
      </c>
      <c r="I192" s="24" t="s">
        <v>8</v>
      </c>
      <c r="J192" s="51">
        <v>556.54999999999995</v>
      </c>
    </row>
    <row r="193" spans="1:10" x14ac:dyDescent="0.25">
      <c r="A193" s="6">
        <v>43122</v>
      </c>
      <c r="B193" s="7" t="s">
        <v>391</v>
      </c>
      <c r="C193" s="21" t="s">
        <v>32</v>
      </c>
      <c r="D193" s="5" t="s">
        <v>174</v>
      </c>
      <c r="E193" s="8">
        <v>179500</v>
      </c>
      <c r="F193" s="48">
        <f t="shared" si="2"/>
        <v>322.52268439493309</v>
      </c>
      <c r="G193" s="28" t="s">
        <v>20</v>
      </c>
      <c r="H193" s="23" t="s">
        <v>39</v>
      </c>
      <c r="I193" s="24" t="s">
        <v>8</v>
      </c>
      <c r="J193" s="51">
        <v>556.54999999999995</v>
      </c>
    </row>
    <row r="194" spans="1:10" x14ac:dyDescent="0.25">
      <c r="A194" s="6">
        <v>43122</v>
      </c>
      <c r="B194" s="7" t="s">
        <v>392</v>
      </c>
      <c r="C194" s="21" t="s">
        <v>12</v>
      </c>
      <c r="D194" s="5" t="s">
        <v>10</v>
      </c>
      <c r="E194" s="8">
        <v>200</v>
      </c>
      <c r="F194" s="48">
        <f t="shared" si="2"/>
        <v>0.35935675141496726</v>
      </c>
      <c r="G194" s="33" t="s">
        <v>34</v>
      </c>
      <c r="H194" s="23" t="s">
        <v>39</v>
      </c>
      <c r="I194" s="24" t="s">
        <v>8</v>
      </c>
      <c r="J194" s="51">
        <v>556.54999999999995</v>
      </c>
    </row>
    <row r="195" spans="1:10" x14ac:dyDescent="0.25">
      <c r="A195" s="6">
        <v>43122</v>
      </c>
      <c r="B195" s="7" t="s">
        <v>393</v>
      </c>
      <c r="C195" s="21" t="s">
        <v>12</v>
      </c>
      <c r="D195" s="5" t="s">
        <v>10</v>
      </c>
      <c r="E195" s="8">
        <v>5000</v>
      </c>
      <c r="F195" s="48">
        <f t="shared" si="2"/>
        <v>8.9839187853741809</v>
      </c>
      <c r="G195" s="28" t="s">
        <v>34</v>
      </c>
      <c r="H195" s="23" t="s">
        <v>39</v>
      </c>
      <c r="I195" s="24" t="s">
        <v>8</v>
      </c>
      <c r="J195" s="51">
        <v>556.54999999999995</v>
      </c>
    </row>
    <row r="196" spans="1:10" x14ac:dyDescent="0.25">
      <c r="A196" s="6">
        <v>43122</v>
      </c>
      <c r="B196" s="7" t="s">
        <v>394</v>
      </c>
      <c r="C196" s="5" t="s">
        <v>12</v>
      </c>
      <c r="D196" s="5" t="s">
        <v>38</v>
      </c>
      <c r="E196" s="8">
        <v>15000</v>
      </c>
      <c r="F196" s="48">
        <f t="shared" ref="F196:F259" si="3">+E196/J196</f>
        <v>26.951756356122544</v>
      </c>
      <c r="G196" s="28" t="s">
        <v>43</v>
      </c>
      <c r="H196" s="23" t="s">
        <v>39</v>
      </c>
      <c r="I196" s="24" t="s">
        <v>8</v>
      </c>
      <c r="J196" s="51">
        <v>556.54999999999995</v>
      </c>
    </row>
    <row r="197" spans="1:10" x14ac:dyDescent="0.25">
      <c r="A197" s="6">
        <v>43122</v>
      </c>
      <c r="B197" s="7" t="s">
        <v>395</v>
      </c>
      <c r="C197" s="5" t="s">
        <v>26</v>
      </c>
      <c r="D197" s="5" t="s">
        <v>38</v>
      </c>
      <c r="E197" s="8">
        <v>40000</v>
      </c>
      <c r="F197" s="48">
        <f t="shared" si="3"/>
        <v>71.871350282993447</v>
      </c>
      <c r="G197" s="28" t="s">
        <v>43</v>
      </c>
      <c r="H197" s="23" t="s">
        <v>39</v>
      </c>
      <c r="I197" s="24" t="s">
        <v>8</v>
      </c>
      <c r="J197" s="51">
        <v>556.54999999999995</v>
      </c>
    </row>
    <row r="198" spans="1:10" x14ac:dyDescent="0.25">
      <c r="A198" s="6">
        <v>43123</v>
      </c>
      <c r="B198" s="7" t="s">
        <v>396</v>
      </c>
      <c r="C198" s="21" t="s">
        <v>12</v>
      </c>
      <c r="D198" s="5" t="s">
        <v>13</v>
      </c>
      <c r="E198" s="8">
        <v>15000</v>
      </c>
      <c r="F198" s="48">
        <f t="shared" si="3"/>
        <v>26.951756356122544</v>
      </c>
      <c r="G198" s="28" t="s">
        <v>180</v>
      </c>
      <c r="H198" s="23" t="s">
        <v>39</v>
      </c>
      <c r="I198" s="24" t="s">
        <v>8</v>
      </c>
      <c r="J198" s="51">
        <v>556.54999999999995</v>
      </c>
    </row>
    <row r="199" spans="1:10" x14ac:dyDescent="0.25">
      <c r="A199" s="6">
        <v>43123</v>
      </c>
      <c r="B199" s="7" t="s">
        <v>397</v>
      </c>
      <c r="C199" s="21" t="s">
        <v>26</v>
      </c>
      <c r="D199" s="5" t="s">
        <v>13</v>
      </c>
      <c r="E199" s="8">
        <v>40000</v>
      </c>
      <c r="F199" s="48">
        <f t="shared" si="3"/>
        <v>71.871350282993447</v>
      </c>
      <c r="G199" s="28" t="s">
        <v>180</v>
      </c>
      <c r="H199" s="23" t="s">
        <v>39</v>
      </c>
      <c r="I199" s="24" t="s">
        <v>8</v>
      </c>
      <c r="J199" s="51">
        <v>556.54999999999995</v>
      </c>
    </row>
    <row r="200" spans="1:10" x14ac:dyDescent="0.25">
      <c r="A200" s="6">
        <v>43123</v>
      </c>
      <c r="B200" s="7" t="s">
        <v>398</v>
      </c>
      <c r="C200" s="21" t="s">
        <v>12</v>
      </c>
      <c r="D200" s="5" t="s">
        <v>13</v>
      </c>
      <c r="E200" s="8">
        <v>4400</v>
      </c>
      <c r="F200" s="48">
        <f t="shared" si="3"/>
        <v>7.905848531129279</v>
      </c>
      <c r="G200" s="28" t="s">
        <v>270</v>
      </c>
      <c r="H200" s="23" t="s">
        <v>39</v>
      </c>
      <c r="I200" s="24" t="s">
        <v>8</v>
      </c>
      <c r="J200" s="51">
        <v>556.54999999999995</v>
      </c>
    </row>
    <row r="201" spans="1:10" x14ac:dyDescent="0.25">
      <c r="A201" s="6">
        <v>43123</v>
      </c>
      <c r="B201" s="7" t="s">
        <v>399</v>
      </c>
      <c r="C201" s="21" t="s">
        <v>12</v>
      </c>
      <c r="D201" s="5" t="s">
        <v>13</v>
      </c>
      <c r="E201" s="8">
        <v>6300</v>
      </c>
      <c r="F201" s="48">
        <f t="shared" si="3"/>
        <v>11.319737669571468</v>
      </c>
      <c r="G201" s="28" t="s">
        <v>270</v>
      </c>
      <c r="H201" s="23" t="s">
        <v>39</v>
      </c>
      <c r="I201" s="24" t="s">
        <v>8</v>
      </c>
      <c r="J201" s="51">
        <v>556.54999999999995</v>
      </c>
    </row>
    <row r="202" spans="1:10" x14ac:dyDescent="0.25">
      <c r="A202" s="6">
        <v>43123</v>
      </c>
      <c r="B202" s="7" t="s">
        <v>400</v>
      </c>
      <c r="C202" s="21" t="s">
        <v>12</v>
      </c>
      <c r="D202" s="5" t="s">
        <v>13</v>
      </c>
      <c r="E202" s="8">
        <v>6200</v>
      </c>
      <c r="F202" s="48">
        <f t="shared" si="3"/>
        <v>11.140059293863985</v>
      </c>
      <c r="G202" s="28" t="s">
        <v>270</v>
      </c>
      <c r="H202" s="23" t="s">
        <v>39</v>
      </c>
      <c r="I202" s="24" t="s">
        <v>8</v>
      </c>
      <c r="J202" s="51">
        <v>556.54999999999995</v>
      </c>
    </row>
    <row r="203" spans="1:10" x14ac:dyDescent="0.25">
      <c r="A203" s="6">
        <v>43123</v>
      </c>
      <c r="B203" s="7" t="s">
        <v>401</v>
      </c>
      <c r="C203" s="21" t="s">
        <v>12</v>
      </c>
      <c r="D203" s="5" t="s">
        <v>13</v>
      </c>
      <c r="E203" s="8">
        <v>9200</v>
      </c>
      <c r="F203" s="48">
        <f t="shared" si="3"/>
        <v>16.530410565088491</v>
      </c>
      <c r="G203" s="28" t="s">
        <v>270</v>
      </c>
      <c r="H203" s="23" t="s">
        <v>39</v>
      </c>
      <c r="I203" s="24" t="s">
        <v>8</v>
      </c>
      <c r="J203" s="51">
        <v>556.54999999999995</v>
      </c>
    </row>
    <row r="204" spans="1:10" x14ac:dyDescent="0.25">
      <c r="A204" s="6">
        <v>43123</v>
      </c>
      <c r="B204" s="7" t="s">
        <v>402</v>
      </c>
      <c r="C204" s="21" t="s">
        <v>26</v>
      </c>
      <c r="D204" s="5" t="s">
        <v>13</v>
      </c>
      <c r="E204" s="8">
        <v>5200</v>
      </c>
      <c r="F204" s="48">
        <f t="shared" si="3"/>
        <v>9.3432755367891485</v>
      </c>
      <c r="G204" s="28" t="s">
        <v>270</v>
      </c>
      <c r="H204" s="23" t="s">
        <v>39</v>
      </c>
      <c r="I204" s="24" t="s">
        <v>8</v>
      </c>
      <c r="J204" s="51">
        <v>556.54999999999995</v>
      </c>
    </row>
    <row r="205" spans="1:10" x14ac:dyDescent="0.25">
      <c r="A205" s="6">
        <v>43123</v>
      </c>
      <c r="B205" s="7" t="s">
        <v>403</v>
      </c>
      <c r="C205" s="21" t="s">
        <v>26</v>
      </c>
      <c r="D205" s="5" t="s">
        <v>13</v>
      </c>
      <c r="E205" s="8">
        <v>4500</v>
      </c>
      <c r="F205" s="48">
        <f t="shared" si="3"/>
        <v>8.0855269068367637</v>
      </c>
      <c r="G205" s="28" t="s">
        <v>270</v>
      </c>
      <c r="H205" s="23" t="s">
        <v>39</v>
      </c>
      <c r="I205" s="24" t="s">
        <v>8</v>
      </c>
      <c r="J205" s="51">
        <v>556.54999999999995</v>
      </c>
    </row>
    <row r="206" spans="1:10" x14ac:dyDescent="0.25">
      <c r="A206" s="6">
        <v>43123</v>
      </c>
      <c r="B206" s="7" t="s">
        <v>404</v>
      </c>
      <c r="C206" s="21" t="s">
        <v>26</v>
      </c>
      <c r="D206" s="5" t="s">
        <v>13</v>
      </c>
      <c r="E206" s="8">
        <v>3800</v>
      </c>
      <c r="F206" s="48">
        <f t="shared" si="3"/>
        <v>6.8277782768843771</v>
      </c>
      <c r="G206" s="28" t="s">
        <v>270</v>
      </c>
      <c r="H206" s="23" t="s">
        <v>39</v>
      </c>
      <c r="I206" s="24" t="s">
        <v>8</v>
      </c>
      <c r="J206" s="51">
        <v>556.54999999999995</v>
      </c>
    </row>
    <row r="207" spans="1:10" x14ac:dyDescent="0.25">
      <c r="A207" s="6">
        <v>43123</v>
      </c>
      <c r="B207" s="7" t="s">
        <v>405</v>
      </c>
      <c r="C207" s="21" t="s">
        <v>26</v>
      </c>
      <c r="D207" s="5" t="s">
        <v>13</v>
      </c>
      <c r="E207" s="8">
        <v>9600</v>
      </c>
      <c r="F207" s="48">
        <f t="shared" si="3"/>
        <v>17.249124067918427</v>
      </c>
      <c r="G207" s="28" t="s">
        <v>270</v>
      </c>
      <c r="H207" s="23" t="s">
        <v>39</v>
      </c>
      <c r="I207" s="24" t="s">
        <v>8</v>
      </c>
      <c r="J207" s="51">
        <v>556.54999999999995</v>
      </c>
    </row>
    <row r="208" spans="1:10" x14ac:dyDescent="0.25">
      <c r="A208" s="6">
        <v>43123</v>
      </c>
      <c r="B208" s="7" t="s">
        <v>406</v>
      </c>
      <c r="C208" s="21" t="s">
        <v>26</v>
      </c>
      <c r="D208" s="5" t="s">
        <v>13</v>
      </c>
      <c r="E208" s="8">
        <v>5300</v>
      </c>
      <c r="F208" s="48">
        <f t="shared" si="3"/>
        <v>9.5229539124966323</v>
      </c>
      <c r="G208" s="28" t="s">
        <v>270</v>
      </c>
      <c r="H208" s="23" t="s">
        <v>39</v>
      </c>
      <c r="I208" s="24" t="s">
        <v>8</v>
      </c>
      <c r="J208" s="51">
        <v>556.54999999999995</v>
      </c>
    </row>
    <row r="209" spans="1:10" x14ac:dyDescent="0.25">
      <c r="A209" s="6">
        <v>43123</v>
      </c>
      <c r="B209" s="7" t="s">
        <v>407</v>
      </c>
      <c r="C209" s="21" t="s">
        <v>12</v>
      </c>
      <c r="D209" s="5" t="s">
        <v>13</v>
      </c>
      <c r="E209" s="8">
        <v>5900</v>
      </c>
      <c r="F209" s="48">
        <f t="shared" si="3"/>
        <v>10.601024166741533</v>
      </c>
      <c r="G209" s="28" t="s">
        <v>270</v>
      </c>
      <c r="H209" s="23" t="s">
        <v>39</v>
      </c>
      <c r="I209" s="24" t="s">
        <v>8</v>
      </c>
      <c r="J209" s="51">
        <v>556.54999999999995</v>
      </c>
    </row>
    <row r="210" spans="1:10" x14ac:dyDescent="0.25">
      <c r="A210" s="6">
        <v>43123</v>
      </c>
      <c r="B210" s="7" t="s">
        <v>408</v>
      </c>
      <c r="C210" s="21" t="s">
        <v>12</v>
      </c>
      <c r="D210" s="5" t="s">
        <v>13</v>
      </c>
      <c r="E210" s="8">
        <v>5600</v>
      </c>
      <c r="F210" s="48">
        <f t="shared" si="3"/>
        <v>10.061989039619082</v>
      </c>
      <c r="G210" s="28" t="s">
        <v>270</v>
      </c>
      <c r="H210" s="23" t="s">
        <v>39</v>
      </c>
      <c r="I210" s="24" t="s">
        <v>8</v>
      </c>
      <c r="J210" s="51">
        <v>556.54999999999995</v>
      </c>
    </row>
    <row r="211" spans="1:10" x14ac:dyDescent="0.25">
      <c r="A211" s="6">
        <v>43123</v>
      </c>
      <c r="B211" s="7" t="s">
        <v>409</v>
      </c>
      <c r="C211" s="21" t="s">
        <v>26</v>
      </c>
      <c r="D211" s="5" t="s">
        <v>13</v>
      </c>
      <c r="E211" s="8">
        <v>5200</v>
      </c>
      <c r="F211" s="48">
        <f t="shared" si="3"/>
        <v>9.3432755367891485</v>
      </c>
      <c r="G211" s="28" t="s">
        <v>270</v>
      </c>
      <c r="H211" s="23" t="s">
        <v>39</v>
      </c>
      <c r="I211" s="24" t="s">
        <v>8</v>
      </c>
      <c r="J211" s="51">
        <v>556.54999999999995</v>
      </c>
    </row>
    <row r="212" spans="1:10" x14ac:dyDescent="0.25">
      <c r="A212" s="6">
        <v>43123</v>
      </c>
      <c r="B212" s="7" t="s">
        <v>410</v>
      </c>
      <c r="C212" s="21" t="s">
        <v>12</v>
      </c>
      <c r="D212" s="5" t="s">
        <v>13</v>
      </c>
      <c r="E212" s="8">
        <v>400</v>
      </c>
      <c r="F212" s="48">
        <f t="shared" si="3"/>
        <v>0.71871350282993451</v>
      </c>
      <c r="G212" s="28" t="s">
        <v>270</v>
      </c>
      <c r="H212" s="23" t="s">
        <v>39</v>
      </c>
      <c r="I212" s="24" t="s">
        <v>8</v>
      </c>
      <c r="J212" s="51">
        <v>556.54999999999995</v>
      </c>
    </row>
    <row r="213" spans="1:10" x14ac:dyDescent="0.25">
      <c r="A213" s="6">
        <v>43123</v>
      </c>
      <c r="B213" s="7" t="s">
        <v>411</v>
      </c>
      <c r="C213" s="21" t="s">
        <v>26</v>
      </c>
      <c r="D213" s="5" t="s">
        <v>13</v>
      </c>
      <c r="E213" s="8">
        <v>9240</v>
      </c>
      <c r="F213" s="48">
        <f t="shared" si="3"/>
        <v>16.602281915371485</v>
      </c>
      <c r="G213" s="28" t="s">
        <v>270</v>
      </c>
      <c r="H213" s="23" t="s">
        <v>39</v>
      </c>
      <c r="I213" s="24" t="s">
        <v>8</v>
      </c>
      <c r="J213" s="51">
        <v>556.54999999999995</v>
      </c>
    </row>
    <row r="214" spans="1:10" x14ac:dyDescent="0.25">
      <c r="A214" s="6">
        <v>43123</v>
      </c>
      <c r="B214" s="7" t="s">
        <v>412</v>
      </c>
      <c r="C214" s="21" t="s">
        <v>28</v>
      </c>
      <c r="D214" s="5" t="s">
        <v>10</v>
      </c>
      <c r="E214" s="8">
        <v>29000</v>
      </c>
      <c r="F214" s="48">
        <f t="shared" si="3"/>
        <v>52.106728955170247</v>
      </c>
      <c r="G214" s="28" t="s">
        <v>34</v>
      </c>
      <c r="H214" s="23" t="s">
        <v>39</v>
      </c>
      <c r="I214" s="24" t="s">
        <v>8</v>
      </c>
      <c r="J214" s="51">
        <v>556.54999999999995</v>
      </c>
    </row>
    <row r="215" spans="1:10" x14ac:dyDescent="0.25">
      <c r="A215" s="6">
        <v>43123</v>
      </c>
      <c r="B215" s="7" t="s">
        <v>367</v>
      </c>
      <c r="C215" s="21" t="s">
        <v>12</v>
      </c>
      <c r="D215" s="5" t="s">
        <v>10</v>
      </c>
      <c r="E215" s="8">
        <v>2600</v>
      </c>
      <c r="F215" s="48">
        <f t="shared" si="3"/>
        <v>4.6716377683945742</v>
      </c>
      <c r="G215" s="28" t="s">
        <v>34</v>
      </c>
      <c r="H215" s="23" t="s">
        <v>39</v>
      </c>
      <c r="I215" s="24" t="s">
        <v>8</v>
      </c>
      <c r="J215" s="51">
        <v>556.54999999999995</v>
      </c>
    </row>
    <row r="216" spans="1:10" x14ac:dyDescent="0.25">
      <c r="A216" s="6">
        <v>43123</v>
      </c>
      <c r="B216" s="7" t="s">
        <v>413</v>
      </c>
      <c r="C216" s="21" t="s">
        <v>14</v>
      </c>
      <c r="D216" s="5" t="s">
        <v>13</v>
      </c>
      <c r="E216" s="8">
        <v>5000</v>
      </c>
      <c r="F216" s="48">
        <f t="shared" si="3"/>
        <v>8.9839187853741809</v>
      </c>
      <c r="G216" s="28" t="s">
        <v>270</v>
      </c>
      <c r="H216" s="23" t="s">
        <v>39</v>
      </c>
      <c r="I216" s="24" t="s">
        <v>8</v>
      </c>
      <c r="J216" s="51">
        <v>556.54999999999995</v>
      </c>
    </row>
    <row r="217" spans="1:10" x14ac:dyDescent="0.25">
      <c r="A217" s="6">
        <v>43125</v>
      </c>
      <c r="B217" s="7" t="s">
        <v>414</v>
      </c>
      <c r="C217" s="21" t="s">
        <v>12</v>
      </c>
      <c r="D217" s="5" t="s">
        <v>174</v>
      </c>
      <c r="E217" s="8">
        <v>70000</v>
      </c>
      <c r="F217" s="48">
        <f t="shared" si="3"/>
        <v>125.77486299523854</v>
      </c>
      <c r="G217" s="28" t="s">
        <v>24</v>
      </c>
      <c r="H217" s="23" t="s">
        <v>39</v>
      </c>
      <c r="I217" s="24" t="s">
        <v>8</v>
      </c>
      <c r="J217" s="51">
        <v>556.54999999999995</v>
      </c>
    </row>
    <row r="218" spans="1:10" x14ac:dyDescent="0.25">
      <c r="A218" s="6">
        <v>43125</v>
      </c>
      <c r="B218" s="7" t="s">
        <v>415</v>
      </c>
      <c r="C218" s="21" t="s">
        <v>416</v>
      </c>
      <c r="D218" s="5" t="s">
        <v>174</v>
      </c>
      <c r="E218" s="8">
        <v>50000</v>
      </c>
      <c r="F218" s="48">
        <f t="shared" si="3"/>
        <v>89.839187853741805</v>
      </c>
      <c r="G218" s="28" t="s">
        <v>24</v>
      </c>
      <c r="H218" s="23" t="s">
        <v>39</v>
      </c>
      <c r="I218" s="24" t="s">
        <v>8</v>
      </c>
      <c r="J218" s="51">
        <v>556.54999999999995</v>
      </c>
    </row>
    <row r="219" spans="1:10" x14ac:dyDescent="0.25">
      <c r="A219" s="6">
        <v>43125</v>
      </c>
      <c r="B219" s="7" t="s">
        <v>417</v>
      </c>
      <c r="C219" s="21" t="s">
        <v>12</v>
      </c>
      <c r="D219" s="5" t="s">
        <v>174</v>
      </c>
      <c r="E219" s="8">
        <v>40000</v>
      </c>
      <c r="F219" s="48">
        <f t="shared" si="3"/>
        <v>71.871350282993447</v>
      </c>
      <c r="G219" s="28" t="s">
        <v>17</v>
      </c>
      <c r="H219" s="23" t="s">
        <v>39</v>
      </c>
      <c r="I219" s="24" t="s">
        <v>8</v>
      </c>
      <c r="J219" s="51">
        <v>556.54999999999995</v>
      </c>
    </row>
    <row r="220" spans="1:10" x14ac:dyDescent="0.25">
      <c r="A220" s="6">
        <v>43125</v>
      </c>
      <c r="B220" s="7" t="s">
        <v>418</v>
      </c>
      <c r="C220" s="21" t="s">
        <v>12</v>
      </c>
      <c r="D220" s="5" t="s">
        <v>174</v>
      </c>
      <c r="E220" s="8">
        <v>20000</v>
      </c>
      <c r="F220" s="48">
        <f t="shared" si="3"/>
        <v>35.935675141496723</v>
      </c>
      <c r="G220" s="28" t="s">
        <v>20</v>
      </c>
      <c r="H220" s="23" t="s">
        <v>39</v>
      </c>
      <c r="I220" s="24" t="s">
        <v>8</v>
      </c>
      <c r="J220" s="51">
        <v>556.54999999999995</v>
      </c>
    </row>
    <row r="221" spans="1:10" x14ac:dyDescent="0.25">
      <c r="A221" s="6">
        <v>43125</v>
      </c>
      <c r="B221" s="7" t="s">
        <v>419</v>
      </c>
      <c r="C221" s="21" t="s">
        <v>12</v>
      </c>
      <c r="D221" s="5" t="s">
        <v>174</v>
      </c>
      <c r="E221" s="8">
        <v>30000</v>
      </c>
      <c r="F221" s="48">
        <f t="shared" si="3"/>
        <v>53.903512712245089</v>
      </c>
      <c r="G221" s="28" t="s">
        <v>16</v>
      </c>
      <c r="H221" s="23" t="s">
        <v>39</v>
      </c>
      <c r="I221" s="24" t="s">
        <v>8</v>
      </c>
      <c r="J221" s="51">
        <v>556.54999999999995</v>
      </c>
    </row>
    <row r="222" spans="1:10" x14ac:dyDescent="0.25">
      <c r="A222" s="6">
        <v>43125</v>
      </c>
      <c r="B222" s="7" t="s">
        <v>420</v>
      </c>
      <c r="C222" s="21" t="s">
        <v>32</v>
      </c>
      <c r="D222" s="5" t="s">
        <v>174</v>
      </c>
      <c r="E222" s="8">
        <v>69000</v>
      </c>
      <c r="F222" s="48">
        <f t="shared" si="3"/>
        <v>123.9780792381637</v>
      </c>
      <c r="G222" s="28" t="s">
        <v>180</v>
      </c>
      <c r="H222" s="23" t="s">
        <v>39</v>
      </c>
      <c r="I222" s="24" t="s">
        <v>8</v>
      </c>
      <c r="J222" s="51">
        <v>556.54999999999995</v>
      </c>
    </row>
    <row r="223" spans="1:10" x14ac:dyDescent="0.25">
      <c r="A223" s="6">
        <v>43125</v>
      </c>
      <c r="B223" s="7" t="s">
        <v>421</v>
      </c>
      <c r="C223" s="21" t="s">
        <v>35</v>
      </c>
      <c r="D223" s="9" t="s">
        <v>38</v>
      </c>
      <c r="E223" s="8">
        <v>39000</v>
      </c>
      <c r="F223" s="48">
        <f t="shared" si="3"/>
        <v>70.074566525918613</v>
      </c>
      <c r="G223" s="22" t="s">
        <v>43</v>
      </c>
      <c r="H223" s="23" t="s">
        <v>39</v>
      </c>
      <c r="I223" s="24" t="s">
        <v>8</v>
      </c>
      <c r="J223" s="51">
        <v>556.54999999999995</v>
      </c>
    </row>
    <row r="224" spans="1:10" x14ac:dyDescent="0.25">
      <c r="A224" s="6">
        <v>43126</v>
      </c>
      <c r="B224" s="7" t="s">
        <v>422</v>
      </c>
      <c r="C224" s="21" t="s">
        <v>12</v>
      </c>
      <c r="D224" s="9" t="s">
        <v>38</v>
      </c>
      <c r="E224" s="8">
        <v>5000</v>
      </c>
      <c r="F224" s="48">
        <f t="shared" si="3"/>
        <v>8.9839187853741809</v>
      </c>
      <c r="G224" s="22" t="s">
        <v>43</v>
      </c>
      <c r="H224" s="23" t="s">
        <v>39</v>
      </c>
      <c r="I224" s="24" t="s">
        <v>8</v>
      </c>
      <c r="J224" s="51">
        <v>556.54999999999995</v>
      </c>
    </row>
    <row r="225" spans="1:10" x14ac:dyDescent="0.25">
      <c r="A225" s="6">
        <v>43126</v>
      </c>
      <c r="B225" s="7" t="s">
        <v>423</v>
      </c>
      <c r="C225" s="21" t="s">
        <v>9</v>
      </c>
      <c r="D225" s="5" t="s">
        <v>10</v>
      </c>
      <c r="E225" s="8">
        <v>30000</v>
      </c>
      <c r="F225" s="48">
        <f t="shared" si="3"/>
        <v>53.903512712245089</v>
      </c>
      <c r="G225" s="22" t="s">
        <v>43</v>
      </c>
      <c r="H225" s="23" t="s">
        <v>39</v>
      </c>
      <c r="I225" s="24" t="s">
        <v>8</v>
      </c>
      <c r="J225" s="51">
        <v>556.54999999999995</v>
      </c>
    </row>
    <row r="226" spans="1:10" x14ac:dyDescent="0.25">
      <c r="A226" s="6">
        <v>43126</v>
      </c>
      <c r="B226" s="7" t="s">
        <v>424</v>
      </c>
      <c r="C226" s="21" t="s">
        <v>45</v>
      </c>
      <c r="D226" s="5" t="s">
        <v>10</v>
      </c>
      <c r="E226" s="8">
        <v>29900</v>
      </c>
      <c r="F226" s="48">
        <f t="shared" si="3"/>
        <v>53.7238343365376</v>
      </c>
      <c r="G226" s="28" t="s">
        <v>34</v>
      </c>
      <c r="H226" s="23" t="s">
        <v>39</v>
      </c>
      <c r="I226" s="24" t="s">
        <v>8</v>
      </c>
      <c r="J226" s="51">
        <v>556.54999999999995</v>
      </c>
    </row>
    <row r="227" spans="1:10" x14ac:dyDescent="0.25">
      <c r="A227" s="6">
        <v>43126</v>
      </c>
      <c r="B227" s="7" t="s">
        <v>425</v>
      </c>
      <c r="C227" s="21" t="s">
        <v>12</v>
      </c>
      <c r="D227" s="5" t="s">
        <v>10</v>
      </c>
      <c r="E227" s="8">
        <v>1300</v>
      </c>
      <c r="F227" s="48">
        <f t="shared" si="3"/>
        <v>2.3358188841972871</v>
      </c>
      <c r="G227" s="28" t="s">
        <v>34</v>
      </c>
      <c r="H227" s="23" t="s">
        <v>39</v>
      </c>
      <c r="I227" s="24" t="s">
        <v>8</v>
      </c>
      <c r="J227" s="51">
        <v>556.54999999999995</v>
      </c>
    </row>
    <row r="228" spans="1:10" x14ac:dyDescent="0.25">
      <c r="A228" s="6">
        <v>43126</v>
      </c>
      <c r="B228" s="7" t="s">
        <v>426</v>
      </c>
      <c r="C228" s="21" t="s">
        <v>12</v>
      </c>
      <c r="D228" s="5" t="s">
        <v>10</v>
      </c>
      <c r="E228" s="8">
        <v>2500</v>
      </c>
      <c r="F228" s="48">
        <f t="shared" si="3"/>
        <v>4.4919593926870904</v>
      </c>
      <c r="G228" s="28" t="s">
        <v>34</v>
      </c>
      <c r="H228" s="23" t="s">
        <v>39</v>
      </c>
      <c r="I228" s="24" t="s">
        <v>8</v>
      </c>
      <c r="J228" s="51">
        <v>556.54999999999995</v>
      </c>
    </row>
    <row r="229" spans="1:10" x14ac:dyDescent="0.25">
      <c r="A229" s="6">
        <v>43126</v>
      </c>
      <c r="B229" s="7" t="s">
        <v>427</v>
      </c>
      <c r="C229" s="21" t="s">
        <v>12</v>
      </c>
      <c r="D229" s="5" t="s">
        <v>15</v>
      </c>
      <c r="E229" s="14">
        <v>32000</v>
      </c>
      <c r="F229" s="48">
        <f t="shared" si="3"/>
        <v>57.497080226394758</v>
      </c>
      <c r="G229" s="28" t="s">
        <v>16</v>
      </c>
      <c r="H229" s="23" t="s">
        <v>39</v>
      </c>
      <c r="I229" s="24" t="s">
        <v>8</v>
      </c>
      <c r="J229" s="51">
        <v>556.54999999999995</v>
      </c>
    </row>
    <row r="230" spans="1:10" x14ac:dyDescent="0.25">
      <c r="A230" s="6">
        <v>43126</v>
      </c>
      <c r="B230" s="7" t="s">
        <v>428</v>
      </c>
      <c r="C230" s="21" t="s">
        <v>12</v>
      </c>
      <c r="D230" s="5" t="s">
        <v>19</v>
      </c>
      <c r="E230" s="8">
        <v>2600</v>
      </c>
      <c r="F230" s="48">
        <f t="shared" si="3"/>
        <v>4.6716377683945742</v>
      </c>
      <c r="G230" s="28" t="s">
        <v>20</v>
      </c>
      <c r="H230" s="23" t="s">
        <v>39</v>
      </c>
      <c r="I230" s="24" t="s">
        <v>8</v>
      </c>
      <c r="J230" s="51">
        <v>556.54999999999995</v>
      </c>
    </row>
    <row r="231" spans="1:10" x14ac:dyDescent="0.25">
      <c r="A231" s="6">
        <v>43126</v>
      </c>
      <c r="B231" s="7" t="s">
        <v>429</v>
      </c>
      <c r="C231" s="21" t="s">
        <v>26</v>
      </c>
      <c r="D231" s="5" t="s">
        <v>174</v>
      </c>
      <c r="E231" s="8">
        <v>6000</v>
      </c>
      <c r="F231" s="48">
        <f t="shared" si="3"/>
        <v>10.780702542449017</v>
      </c>
      <c r="G231" s="28" t="s">
        <v>20</v>
      </c>
      <c r="H231" s="23" t="s">
        <v>39</v>
      </c>
      <c r="I231" s="24" t="s">
        <v>8</v>
      </c>
      <c r="J231" s="51">
        <v>556.54999999999995</v>
      </c>
    </row>
    <row r="232" spans="1:10" x14ac:dyDescent="0.25">
      <c r="A232" s="6">
        <v>43126</v>
      </c>
      <c r="B232" s="7" t="s">
        <v>430</v>
      </c>
      <c r="C232" s="21" t="s">
        <v>12</v>
      </c>
      <c r="D232" s="5" t="s">
        <v>174</v>
      </c>
      <c r="E232" s="8">
        <v>10000</v>
      </c>
      <c r="F232" s="48">
        <f t="shared" si="3"/>
        <v>17.967837570748362</v>
      </c>
      <c r="G232" s="28" t="s">
        <v>20</v>
      </c>
      <c r="H232" s="23" t="s">
        <v>39</v>
      </c>
      <c r="I232" s="24" t="s">
        <v>8</v>
      </c>
      <c r="J232" s="51">
        <v>556.54999999999995</v>
      </c>
    </row>
    <row r="233" spans="1:10" x14ac:dyDescent="0.25">
      <c r="A233" s="6">
        <v>43126</v>
      </c>
      <c r="B233" s="7" t="s">
        <v>431</v>
      </c>
      <c r="C233" s="21" t="s">
        <v>12</v>
      </c>
      <c r="D233" s="5" t="s">
        <v>19</v>
      </c>
      <c r="E233" s="8">
        <v>4500</v>
      </c>
      <c r="F233" s="48">
        <f t="shared" si="3"/>
        <v>8.0855269068367637</v>
      </c>
      <c r="G233" s="28" t="s">
        <v>20</v>
      </c>
      <c r="H233" s="23" t="s">
        <v>39</v>
      </c>
      <c r="I233" s="24" t="s">
        <v>8</v>
      </c>
      <c r="J233" s="51">
        <v>556.54999999999995</v>
      </c>
    </row>
    <row r="234" spans="1:10" x14ac:dyDescent="0.25">
      <c r="A234" s="6">
        <v>43126</v>
      </c>
      <c r="B234" s="7" t="s">
        <v>432</v>
      </c>
      <c r="C234" s="21" t="s">
        <v>12</v>
      </c>
      <c r="D234" s="5" t="s">
        <v>174</v>
      </c>
      <c r="E234" s="8">
        <v>15500</v>
      </c>
      <c r="F234" s="48">
        <f t="shared" si="3"/>
        <v>27.850148234659962</v>
      </c>
      <c r="G234" s="28" t="s">
        <v>20</v>
      </c>
      <c r="H234" s="23" t="s">
        <v>39</v>
      </c>
      <c r="I234" s="24" t="s">
        <v>8</v>
      </c>
      <c r="J234" s="51">
        <v>556.54999999999995</v>
      </c>
    </row>
    <row r="235" spans="1:10" x14ac:dyDescent="0.25">
      <c r="A235" s="6">
        <v>43126</v>
      </c>
      <c r="B235" s="7" t="s">
        <v>433</v>
      </c>
      <c r="C235" s="21" t="s">
        <v>12</v>
      </c>
      <c r="D235" s="5" t="s">
        <v>174</v>
      </c>
      <c r="E235" s="8">
        <v>9000</v>
      </c>
      <c r="F235" s="48">
        <f t="shared" si="3"/>
        <v>16.171053813673527</v>
      </c>
      <c r="G235" s="28" t="s">
        <v>20</v>
      </c>
      <c r="H235" s="23" t="s">
        <v>39</v>
      </c>
      <c r="I235" s="24" t="s">
        <v>8</v>
      </c>
      <c r="J235" s="51">
        <v>556.54999999999995</v>
      </c>
    </row>
    <row r="236" spans="1:10" x14ac:dyDescent="0.25">
      <c r="A236" s="6">
        <v>43126</v>
      </c>
      <c r="B236" s="7" t="s">
        <v>434</v>
      </c>
      <c r="C236" s="21" t="s">
        <v>12</v>
      </c>
      <c r="D236" s="5" t="s">
        <v>174</v>
      </c>
      <c r="E236" s="8">
        <v>9000</v>
      </c>
      <c r="F236" s="48">
        <f t="shared" si="3"/>
        <v>16.171053813673527</v>
      </c>
      <c r="G236" s="28" t="s">
        <v>20</v>
      </c>
      <c r="H236" s="23" t="s">
        <v>39</v>
      </c>
      <c r="I236" s="24" t="s">
        <v>8</v>
      </c>
      <c r="J236" s="51">
        <v>556.54999999999995</v>
      </c>
    </row>
    <row r="237" spans="1:10" x14ac:dyDescent="0.25">
      <c r="A237" s="6">
        <v>43126</v>
      </c>
      <c r="B237" s="7" t="s">
        <v>435</v>
      </c>
      <c r="C237" s="21" t="s">
        <v>12</v>
      </c>
      <c r="D237" s="5" t="s">
        <v>174</v>
      </c>
      <c r="E237" s="8">
        <v>15300</v>
      </c>
      <c r="F237" s="48">
        <f t="shared" si="3"/>
        <v>27.490791483244994</v>
      </c>
      <c r="G237" s="28" t="s">
        <v>270</v>
      </c>
      <c r="H237" s="23" t="s">
        <v>39</v>
      </c>
      <c r="I237" s="24" t="s">
        <v>8</v>
      </c>
      <c r="J237" s="51">
        <v>556.54999999999995</v>
      </c>
    </row>
    <row r="238" spans="1:10" x14ac:dyDescent="0.25">
      <c r="A238" s="6">
        <v>43126</v>
      </c>
      <c r="B238" s="7" t="s">
        <v>436</v>
      </c>
      <c r="C238" s="21" t="s">
        <v>12</v>
      </c>
      <c r="D238" s="5" t="s">
        <v>174</v>
      </c>
      <c r="E238" s="8">
        <v>13000</v>
      </c>
      <c r="F238" s="48">
        <f t="shared" si="3"/>
        <v>23.358188841972872</v>
      </c>
      <c r="G238" s="28" t="s">
        <v>20</v>
      </c>
      <c r="H238" s="23" t="s">
        <v>39</v>
      </c>
      <c r="I238" s="24" t="s">
        <v>8</v>
      </c>
      <c r="J238" s="51">
        <v>556.54999999999995</v>
      </c>
    </row>
    <row r="239" spans="1:10" x14ac:dyDescent="0.25">
      <c r="A239" s="6">
        <v>43126</v>
      </c>
      <c r="B239" s="7" t="s">
        <v>437</v>
      </c>
      <c r="C239" s="21" t="s">
        <v>9</v>
      </c>
      <c r="D239" s="5" t="s">
        <v>10</v>
      </c>
      <c r="E239" s="8">
        <v>184965</v>
      </c>
      <c r="F239" s="48">
        <f t="shared" si="3"/>
        <v>332.34210762734705</v>
      </c>
      <c r="G239" s="28" t="s">
        <v>180</v>
      </c>
      <c r="H239" s="23" t="s">
        <v>39</v>
      </c>
      <c r="I239" s="24" t="s">
        <v>8</v>
      </c>
      <c r="J239" s="51">
        <v>556.54999999999995</v>
      </c>
    </row>
    <row r="240" spans="1:10" x14ac:dyDescent="0.25">
      <c r="A240" s="6">
        <v>43127</v>
      </c>
      <c r="B240" s="7" t="s">
        <v>438</v>
      </c>
      <c r="C240" s="21" t="s">
        <v>45</v>
      </c>
      <c r="D240" s="5" t="s">
        <v>10</v>
      </c>
      <c r="E240" s="8">
        <v>75000</v>
      </c>
      <c r="F240" s="48">
        <f t="shared" si="3"/>
        <v>134.75878178061271</v>
      </c>
      <c r="G240" s="28" t="s">
        <v>180</v>
      </c>
      <c r="H240" s="23" t="s">
        <v>39</v>
      </c>
      <c r="I240" s="24" t="s">
        <v>8</v>
      </c>
      <c r="J240" s="51">
        <v>556.54999999999995</v>
      </c>
    </row>
    <row r="241" spans="1:10" x14ac:dyDescent="0.25">
      <c r="A241" s="6">
        <v>43128</v>
      </c>
      <c r="B241" s="7" t="s">
        <v>439</v>
      </c>
      <c r="C241" s="21" t="s">
        <v>26</v>
      </c>
      <c r="D241" s="5" t="s">
        <v>23</v>
      </c>
      <c r="E241" s="8">
        <v>32000</v>
      </c>
      <c r="F241" s="48">
        <f t="shared" si="3"/>
        <v>57.497080226394758</v>
      </c>
      <c r="G241" s="28" t="s">
        <v>180</v>
      </c>
      <c r="H241" s="23" t="s">
        <v>39</v>
      </c>
      <c r="I241" s="24" t="s">
        <v>8</v>
      </c>
      <c r="J241" s="51">
        <v>556.54999999999995</v>
      </c>
    </row>
    <row r="242" spans="1:10" x14ac:dyDescent="0.25">
      <c r="A242" s="6">
        <v>43128</v>
      </c>
      <c r="B242" s="7" t="s">
        <v>440</v>
      </c>
      <c r="C242" s="21" t="s">
        <v>12</v>
      </c>
      <c r="D242" s="5" t="s">
        <v>23</v>
      </c>
      <c r="E242" s="8">
        <v>12000</v>
      </c>
      <c r="F242" s="48">
        <f t="shared" si="3"/>
        <v>21.561405084898034</v>
      </c>
      <c r="G242" s="28" t="s">
        <v>180</v>
      </c>
      <c r="H242" s="23" t="s">
        <v>39</v>
      </c>
      <c r="I242" s="24" t="s">
        <v>8</v>
      </c>
      <c r="J242" s="51">
        <v>556.54999999999995</v>
      </c>
    </row>
    <row r="243" spans="1:10" x14ac:dyDescent="0.25">
      <c r="A243" s="6">
        <v>43129</v>
      </c>
      <c r="B243" s="7" t="s">
        <v>441</v>
      </c>
      <c r="C243" s="21" t="s">
        <v>12</v>
      </c>
      <c r="D243" s="5" t="s">
        <v>13</v>
      </c>
      <c r="E243" s="27">
        <v>4000</v>
      </c>
      <c r="F243" s="48">
        <f t="shared" si="3"/>
        <v>7.1871350282993447</v>
      </c>
      <c r="G243" s="28" t="s">
        <v>25</v>
      </c>
      <c r="H243" s="23" t="s">
        <v>39</v>
      </c>
      <c r="I243" s="24" t="s">
        <v>8</v>
      </c>
      <c r="J243" s="51">
        <v>556.54999999999995</v>
      </c>
    </row>
    <row r="244" spans="1:10" x14ac:dyDescent="0.25">
      <c r="A244" s="6">
        <v>43129</v>
      </c>
      <c r="B244" s="7" t="s">
        <v>442</v>
      </c>
      <c r="C244" s="21" t="s">
        <v>12</v>
      </c>
      <c r="D244" s="5" t="s">
        <v>174</v>
      </c>
      <c r="E244" s="27">
        <v>5300</v>
      </c>
      <c r="F244" s="48">
        <f t="shared" si="3"/>
        <v>9.5229539124966323</v>
      </c>
      <c r="G244" s="28" t="s">
        <v>20</v>
      </c>
      <c r="H244" s="23" t="s">
        <v>39</v>
      </c>
      <c r="I244" s="24" t="s">
        <v>8</v>
      </c>
      <c r="J244" s="51">
        <v>556.54999999999995</v>
      </c>
    </row>
    <row r="245" spans="1:10" x14ac:dyDescent="0.25">
      <c r="A245" s="6">
        <v>43129</v>
      </c>
      <c r="B245" s="7" t="s">
        <v>443</v>
      </c>
      <c r="C245" s="21" t="s">
        <v>12</v>
      </c>
      <c r="D245" s="5" t="s">
        <v>174</v>
      </c>
      <c r="E245" s="27">
        <v>120000</v>
      </c>
      <c r="F245" s="48">
        <f t="shared" si="3"/>
        <v>215.61405084898036</v>
      </c>
      <c r="G245" s="28" t="s">
        <v>24</v>
      </c>
      <c r="H245" s="23" t="s">
        <v>39</v>
      </c>
      <c r="I245" s="24" t="s">
        <v>8</v>
      </c>
      <c r="J245" s="51">
        <v>556.54999999999995</v>
      </c>
    </row>
    <row r="246" spans="1:10" x14ac:dyDescent="0.25">
      <c r="A246" s="6">
        <v>43129</v>
      </c>
      <c r="B246" s="7" t="s">
        <v>444</v>
      </c>
      <c r="C246" s="21" t="s">
        <v>14</v>
      </c>
      <c r="D246" s="5" t="s">
        <v>174</v>
      </c>
      <c r="E246" s="27">
        <v>15000</v>
      </c>
      <c r="F246" s="48">
        <f t="shared" si="3"/>
        <v>26.951756356122544</v>
      </c>
      <c r="G246" s="28" t="s">
        <v>24</v>
      </c>
      <c r="H246" s="23" t="s">
        <v>39</v>
      </c>
      <c r="I246" s="24" t="s">
        <v>8</v>
      </c>
      <c r="J246" s="51">
        <v>556.54999999999995</v>
      </c>
    </row>
    <row r="247" spans="1:10" x14ac:dyDescent="0.25">
      <c r="A247" s="6">
        <v>43129</v>
      </c>
      <c r="B247" s="7" t="s">
        <v>445</v>
      </c>
      <c r="C247" s="21" t="s">
        <v>12</v>
      </c>
      <c r="D247" s="5" t="s">
        <v>10</v>
      </c>
      <c r="E247" s="27">
        <v>3200</v>
      </c>
      <c r="F247" s="48">
        <f t="shared" si="3"/>
        <v>5.7497080226394761</v>
      </c>
      <c r="G247" s="28" t="s">
        <v>34</v>
      </c>
      <c r="H247" s="23" t="s">
        <v>39</v>
      </c>
      <c r="I247" s="24" t="s">
        <v>8</v>
      </c>
      <c r="J247" s="51">
        <v>556.54999999999995</v>
      </c>
    </row>
    <row r="248" spans="1:10" x14ac:dyDescent="0.25">
      <c r="A248" s="6">
        <v>43129</v>
      </c>
      <c r="B248" s="7" t="s">
        <v>446</v>
      </c>
      <c r="C248" s="21" t="s">
        <v>12</v>
      </c>
      <c r="D248" s="5" t="s">
        <v>13</v>
      </c>
      <c r="E248" s="27">
        <v>8000</v>
      </c>
      <c r="F248" s="48">
        <f t="shared" si="3"/>
        <v>14.374270056598689</v>
      </c>
      <c r="G248" s="28" t="s">
        <v>270</v>
      </c>
      <c r="H248" s="23" t="s">
        <v>39</v>
      </c>
      <c r="I248" s="24" t="s">
        <v>8</v>
      </c>
      <c r="J248" s="51">
        <v>556.54999999999995</v>
      </c>
    </row>
    <row r="249" spans="1:10" x14ac:dyDescent="0.25">
      <c r="A249" s="6">
        <v>43129</v>
      </c>
      <c r="B249" s="7" t="s">
        <v>447</v>
      </c>
      <c r="C249" s="21" t="s">
        <v>9</v>
      </c>
      <c r="D249" s="5" t="s">
        <v>10</v>
      </c>
      <c r="E249" s="27">
        <v>5900</v>
      </c>
      <c r="F249" s="48">
        <f t="shared" si="3"/>
        <v>10.601024166741533</v>
      </c>
      <c r="G249" s="28" t="s">
        <v>180</v>
      </c>
      <c r="H249" s="23" t="s">
        <v>39</v>
      </c>
      <c r="I249" s="24" t="s">
        <v>8</v>
      </c>
      <c r="J249" s="51">
        <v>556.54999999999995</v>
      </c>
    </row>
    <row r="250" spans="1:10" x14ac:dyDescent="0.25">
      <c r="A250" s="6">
        <v>43129</v>
      </c>
      <c r="B250" s="7" t="s">
        <v>448</v>
      </c>
      <c r="C250" s="21" t="s">
        <v>9</v>
      </c>
      <c r="D250" s="5" t="s">
        <v>10</v>
      </c>
      <c r="E250" s="27">
        <v>25000</v>
      </c>
      <c r="F250" s="48">
        <f t="shared" si="3"/>
        <v>44.919593926870903</v>
      </c>
      <c r="G250" s="28" t="s">
        <v>180</v>
      </c>
      <c r="H250" s="23" t="s">
        <v>39</v>
      </c>
      <c r="I250" s="24" t="s">
        <v>8</v>
      </c>
      <c r="J250" s="51">
        <v>556.54999999999995</v>
      </c>
    </row>
    <row r="251" spans="1:10" x14ac:dyDescent="0.25">
      <c r="A251" s="6">
        <v>43129</v>
      </c>
      <c r="B251" s="7" t="s">
        <v>449</v>
      </c>
      <c r="C251" s="21" t="s">
        <v>12</v>
      </c>
      <c r="D251" s="5" t="s">
        <v>10</v>
      </c>
      <c r="E251" s="27">
        <v>12500</v>
      </c>
      <c r="F251" s="48">
        <f t="shared" si="3"/>
        <v>22.459796963435451</v>
      </c>
      <c r="G251" s="28" t="s">
        <v>34</v>
      </c>
      <c r="H251" s="23" t="s">
        <v>39</v>
      </c>
      <c r="I251" s="24" t="s">
        <v>8</v>
      </c>
      <c r="J251" s="51">
        <v>556.54999999999995</v>
      </c>
    </row>
    <row r="252" spans="1:10" x14ac:dyDescent="0.25">
      <c r="A252" s="6">
        <v>43129</v>
      </c>
      <c r="B252" s="7" t="s">
        <v>450</v>
      </c>
      <c r="C252" s="21" t="s">
        <v>12</v>
      </c>
      <c r="D252" s="5" t="s">
        <v>15</v>
      </c>
      <c r="E252" s="27">
        <v>7000</v>
      </c>
      <c r="F252" s="48">
        <f t="shared" si="3"/>
        <v>12.577486299523853</v>
      </c>
      <c r="G252" s="28" t="s">
        <v>17</v>
      </c>
      <c r="H252" s="23" t="s">
        <v>39</v>
      </c>
      <c r="I252" s="24" t="s">
        <v>8</v>
      </c>
      <c r="J252" s="51">
        <v>556.54999999999995</v>
      </c>
    </row>
    <row r="253" spans="1:10" x14ac:dyDescent="0.25">
      <c r="A253" s="6">
        <v>43129</v>
      </c>
      <c r="B253" s="7" t="s">
        <v>451</v>
      </c>
      <c r="C253" s="21" t="s">
        <v>14</v>
      </c>
      <c r="D253" s="5" t="s">
        <v>23</v>
      </c>
      <c r="E253" s="27">
        <v>10000</v>
      </c>
      <c r="F253" s="48">
        <f t="shared" si="3"/>
        <v>17.967837570748362</v>
      </c>
      <c r="G253" s="28" t="s">
        <v>24</v>
      </c>
      <c r="H253" s="23" t="s">
        <v>39</v>
      </c>
      <c r="I253" s="24" t="s">
        <v>8</v>
      </c>
      <c r="J253" s="51">
        <v>556.54999999999995</v>
      </c>
    </row>
    <row r="254" spans="1:10" x14ac:dyDescent="0.25">
      <c r="A254" s="6">
        <v>43129</v>
      </c>
      <c r="B254" s="7" t="s">
        <v>452</v>
      </c>
      <c r="C254" s="21" t="s">
        <v>14</v>
      </c>
      <c r="D254" s="5" t="s">
        <v>38</v>
      </c>
      <c r="E254" s="27">
        <v>5000</v>
      </c>
      <c r="F254" s="48">
        <f t="shared" si="3"/>
        <v>8.9839187853741809</v>
      </c>
      <c r="G254" s="28" t="s">
        <v>43</v>
      </c>
      <c r="H254" s="23" t="s">
        <v>39</v>
      </c>
      <c r="I254" s="24" t="s">
        <v>8</v>
      </c>
      <c r="J254" s="51">
        <v>556.54999999999995</v>
      </c>
    </row>
    <row r="255" spans="1:10" x14ac:dyDescent="0.25">
      <c r="A255" s="6">
        <v>43129</v>
      </c>
      <c r="B255" s="7" t="s">
        <v>453</v>
      </c>
      <c r="C255" s="21" t="s">
        <v>14</v>
      </c>
      <c r="D255" s="5" t="s">
        <v>23</v>
      </c>
      <c r="E255" s="27">
        <v>5000</v>
      </c>
      <c r="F255" s="48">
        <f t="shared" si="3"/>
        <v>8.9839187853741809</v>
      </c>
      <c r="G255" s="28" t="s">
        <v>180</v>
      </c>
      <c r="H255" s="23" t="s">
        <v>39</v>
      </c>
      <c r="I255" s="24" t="s">
        <v>8</v>
      </c>
      <c r="J255" s="51">
        <v>556.54999999999995</v>
      </c>
    </row>
    <row r="256" spans="1:10" x14ac:dyDescent="0.25">
      <c r="A256" s="6">
        <v>43129</v>
      </c>
      <c r="B256" s="7" t="s">
        <v>454</v>
      </c>
      <c r="C256" s="21" t="s">
        <v>14</v>
      </c>
      <c r="D256" s="5" t="s">
        <v>13</v>
      </c>
      <c r="E256" s="27">
        <v>5000</v>
      </c>
      <c r="F256" s="48">
        <f t="shared" si="3"/>
        <v>8.9839187853741809</v>
      </c>
      <c r="G256" s="28" t="s">
        <v>270</v>
      </c>
      <c r="H256" s="23" t="s">
        <v>39</v>
      </c>
      <c r="I256" s="24" t="s">
        <v>8</v>
      </c>
      <c r="J256" s="51">
        <v>556.54999999999995</v>
      </c>
    </row>
    <row r="257" spans="1:10" x14ac:dyDescent="0.25">
      <c r="A257" s="6">
        <v>43129</v>
      </c>
      <c r="B257" s="7" t="s">
        <v>455</v>
      </c>
      <c r="C257" s="21" t="s">
        <v>14</v>
      </c>
      <c r="D257" s="5" t="s">
        <v>19</v>
      </c>
      <c r="E257" s="27">
        <v>5000</v>
      </c>
      <c r="F257" s="48">
        <f t="shared" si="3"/>
        <v>8.9839187853741809</v>
      </c>
      <c r="G257" s="28" t="s">
        <v>20</v>
      </c>
      <c r="H257" s="23" t="s">
        <v>39</v>
      </c>
      <c r="I257" s="24" t="s">
        <v>8</v>
      </c>
      <c r="J257" s="51">
        <v>556.54999999999995</v>
      </c>
    </row>
    <row r="258" spans="1:10" x14ac:dyDescent="0.25">
      <c r="A258" s="6">
        <v>43129</v>
      </c>
      <c r="B258" s="7" t="s">
        <v>456</v>
      </c>
      <c r="C258" s="21" t="s">
        <v>14</v>
      </c>
      <c r="D258" s="5" t="s">
        <v>15</v>
      </c>
      <c r="E258" s="27">
        <v>5000</v>
      </c>
      <c r="F258" s="48">
        <f t="shared" si="3"/>
        <v>8.9839187853741809</v>
      </c>
      <c r="G258" s="28" t="s">
        <v>17</v>
      </c>
      <c r="H258" s="23" t="s">
        <v>39</v>
      </c>
      <c r="I258" s="24" t="s">
        <v>8</v>
      </c>
      <c r="J258" s="51">
        <v>556.54999999999995</v>
      </c>
    </row>
    <row r="259" spans="1:10" x14ac:dyDescent="0.25">
      <c r="A259" s="6">
        <v>43129</v>
      </c>
      <c r="B259" s="7" t="s">
        <v>457</v>
      </c>
      <c r="C259" s="21" t="s">
        <v>14</v>
      </c>
      <c r="D259" s="5" t="s">
        <v>15</v>
      </c>
      <c r="E259" s="27">
        <v>5000</v>
      </c>
      <c r="F259" s="48">
        <f t="shared" si="3"/>
        <v>8.9839187853741809</v>
      </c>
      <c r="G259" s="28" t="s">
        <v>16</v>
      </c>
      <c r="H259" s="23" t="s">
        <v>39</v>
      </c>
      <c r="I259" s="24" t="s">
        <v>8</v>
      </c>
      <c r="J259" s="51">
        <v>556.54999999999995</v>
      </c>
    </row>
    <row r="260" spans="1:10" x14ac:dyDescent="0.25">
      <c r="A260" s="6">
        <v>43129</v>
      </c>
      <c r="B260" s="7" t="s">
        <v>458</v>
      </c>
      <c r="C260" s="21" t="s">
        <v>14</v>
      </c>
      <c r="D260" s="5" t="s">
        <v>10</v>
      </c>
      <c r="E260" s="27">
        <v>5000</v>
      </c>
      <c r="F260" s="48">
        <f t="shared" ref="F260:F323" si="4">+E260/J260</f>
        <v>8.9839187853741809</v>
      </c>
      <c r="G260" s="28" t="s">
        <v>34</v>
      </c>
      <c r="H260" s="23" t="s">
        <v>39</v>
      </c>
      <c r="I260" s="24" t="s">
        <v>8</v>
      </c>
      <c r="J260" s="51">
        <v>556.54999999999995</v>
      </c>
    </row>
    <row r="261" spans="1:10" x14ac:dyDescent="0.25">
      <c r="A261" s="6">
        <v>43129</v>
      </c>
      <c r="B261" s="7" t="s">
        <v>459</v>
      </c>
      <c r="C261" s="21" t="s">
        <v>14</v>
      </c>
      <c r="D261" s="5" t="s">
        <v>13</v>
      </c>
      <c r="E261" s="27">
        <v>5000</v>
      </c>
      <c r="F261" s="48">
        <f t="shared" si="4"/>
        <v>8.9839187853741809</v>
      </c>
      <c r="G261" s="28" t="s">
        <v>25</v>
      </c>
      <c r="H261" s="23" t="s">
        <v>39</v>
      </c>
      <c r="I261" s="24" t="s">
        <v>8</v>
      </c>
      <c r="J261" s="51">
        <v>556.54999999999995</v>
      </c>
    </row>
    <row r="262" spans="1:10" x14ac:dyDescent="0.25">
      <c r="A262" s="6">
        <v>43129</v>
      </c>
      <c r="B262" s="7" t="s">
        <v>460</v>
      </c>
      <c r="C262" s="21" t="s">
        <v>12</v>
      </c>
      <c r="D262" s="5" t="s">
        <v>15</v>
      </c>
      <c r="E262" s="27">
        <v>15000</v>
      </c>
      <c r="F262" s="48">
        <f t="shared" si="4"/>
        <v>26.951756356122544</v>
      </c>
      <c r="G262" s="28" t="s">
        <v>16</v>
      </c>
      <c r="H262" s="23" t="s">
        <v>39</v>
      </c>
      <c r="I262" s="24" t="s">
        <v>8</v>
      </c>
      <c r="J262" s="51">
        <v>556.54999999999995</v>
      </c>
    </row>
    <row r="263" spans="1:10" x14ac:dyDescent="0.25">
      <c r="A263" s="6">
        <v>43130</v>
      </c>
      <c r="B263" s="7" t="s">
        <v>461</v>
      </c>
      <c r="C263" s="21" t="s">
        <v>12</v>
      </c>
      <c r="D263" s="5" t="s">
        <v>15</v>
      </c>
      <c r="E263" s="27">
        <v>6500</v>
      </c>
      <c r="F263" s="48">
        <f t="shared" si="4"/>
        <v>11.679094420986436</v>
      </c>
      <c r="G263" s="28" t="s">
        <v>16</v>
      </c>
      <c r="H263" s="23" t="s">
        <v>39</v>
      </c>
      <c r="I263" s="24" t="s">
        <v>8</v>
      </c>
      <c r="J263" s="51">
        <v>556.54999999999995</v>
      </c>
    </row>
    <row r="264" spans="1:10" x14ac:dyDescent="0.25">
      <c r="A264" s="6">
        <v>43130</v>
      </c>
      <c r="B264" s="7" t="s">
        <v>462</v>
      </c>
      <c r="C264" s="21" t="s">
        <v>32</v>
      </c>
      <c r="D264" s="5" t="s">
        <v>13</v>
      </c>
      <c r="E264" s="27">
        <v>50000</v>
      </c>
      <c r="F264" s="48">
        <f t="shared" si="4"/>
        <v>89.839187853741805</v>
      </c>
      <c r="G264" s="28" t="s">
        <v>270</v>
      </c>
      <c r="H264" s="23" t="s">
        <v>39</v>
      </c>
      <c r="I264" s="24" t="s">
        <v>8</v>
      </c>
      <c r="J264" s="51">
        <v>556.54999999999995</v>
      </c>
    </row>
    <row r="265" spans="1:10" x14ac:dyDescent="0.25">
      <c r="A265" s="6">
        <v>43130</v>
      </c>
      <c r="B265" s="7" t="s">
        <v>463</v>
      </c>
      <c r="C265" s="21" t="s">
        <v>12</v>
      </c>
      <c r="D265" s="5" t="s">
        <v>13</v>
      </c>
      <c r="E265" s="27">
        <v>6000</v>
      </c>
      <c r="F265" s="48">
        <f t="shared" si="4"/>
        <v>10.780702542449017</v>
      </c>
      <c r="G265" s="28" t="s">
        <v>270</v>
      </c>
      <c r="H265" s="23" t="s">
        <v>39</v>
      </c>
      <c r="I265" s="24" t="s">
        <v>8</v>
      </c>
      <c r="J265" s="51">
        <v>556.54999999999995</v>
      </c>
    </row>
    <row r="266" spans="1:10" x14ac:dyDescent="0.25">
      <c r="A266" s="6">
        <v>43130</v>
      </c>
      <c r="B266" s="7" t="s">
        <v>464</v>
      </c>
      <c r="C266" s="21" t="s">
        <v>12</v>
      </c>
      <c r="D266" s="5" t="s">
        <v>13</v>
      </c>
      <c r="E266" s="27">
        <v>17000</v>
      </c>
      <c r="F266" s="48">
        <f t="shared" si="4"/>
        <v>30.545323870272217</v>
      </c>
      <c r="G266" s="28" t="s">
        <v>270</v>
      </c>
      <c r="H266" s="23" t="s">
        <v>39</v>
      </c>
      <c r="I266" s="24" t="s">
        <v>8</v>
      </c>
      <c r="J266" s="51">
        <v>556.54999999999995</v>
      </c>
    </row>
    <row r="267" spans="1:10" x14ac:dyDescent="0.25">
      <c r="A267" s="6">
        <v>43130</v>
      </c>
      <c r="B267" s="7" t="s">
        <v>465</v>
      </c>
      <c r="C267" s="21" t="s">
        <v>26</v>
      </c>
      <c r="D267" s="5" t="s">
        <v>13</v>
      </c>
      <c r="E267" s="27">
        <v>24000</v>
      </c>
      <c r="F267" s="48">
        <f t="shared" si="4"/>
        <v>43.122810169796068</v>
      </c>
      <c r="G267" s="28" t="s">
        <v>270</v>
      </c>
      <c r="H267" s="23" t="s">
        <v>39</v>
      </c>
      <c r="I267" s="24" t="s">
        <v>8</v>
      </c>
      <c r="J267" s="51">
        <v>556.54999999999995</v>
      </c>
    </row>
    <row r="268" spans="1:10" x14ac:dyDescent="0.25">
      <c r="A268" s="6">
        <v>43130</v>
      </c>
      <c r="B268" s="7" t="s">
        <v>466</v>
      </c>
      <c r="C268" s="21" t="s">
        <v>12</v>
      </c>
      <c r="D268" s="5" t="s">
        <v>19</v>
      </c>
      <c r="E268" s="27">
        <v>11000</v>
      </c>
      <c r="F268" s="48">
        <f t="shared" si="4"/>
        <v>19.7646213278232</v>
      </c>
      <c r="G268" s="28" t="s">
        <v>20</v>
      </c>
      <c r="H268" s="23" t="s">
        <v>39</v>
      </c>
      <c r="I268" s="24" t="s">
        <v>8</v>
      </c>
      <c r="J268" s="51">
        <v>556.54999999999995</v>
      </c>
    </row>
    <row r="269" spans="1:10" x14ac:dyDescent="0.25">
      <c r="A269" s="6">
        <v>43130</v>
      </c>
      <c r="B269" s="7" t="s">
        <v>467</v>
      </c>
      <c r="C269" s="21" t="s">
        <v>12</v>
      </c>
      <c r="D269" s="5" t="s">
        <v>13</v>
      </c>
      <c r="E269" s="27">
        <v>1000</v>
      </c>
      <c r="F269" s="48">
        <f t="shared" si="4"/>
        <v>1.7967837570748362</v>
      </c>
      <c r="G269" s="28" t="s">
        <v>25</v>
      </c>
      <c r="H269" s="23" t="s">
        <v>39</v>
      </c>
      <c r="I269" s="24" t="s">
        <v>8</v>
      </c>
      <c r="J269" s="51">
        <v>556.54999999999995</v>
      </c>
    </row>
    <row r="270" spans="1:10" x14ac:dyDescent="0.25">
      <c r="A270" s="6">
        <v>43130</v>
      </c>
      <c r="B270" s="7" t="s">
        <v>468</v>
      </c>
      <c r="C270" s="21" t="s">
        <v>12</v>
      </c>
      <c r="D270" s="5" t="s">
        <v>13</v>
      </c>
      <c r="E270" s="27">
        <v>32000</v>
      </c>
      <c r="F270" s="48">
        <f t="shared" si="4"/>
        <v>57.497080226394758</v>
      </c>
      <c r="G270" s="28" t="s">
        <v>25</v>
      </c>
      <c r="H270" s="23" t="s">
        <v>39</v>
      </c>
      <c r="I270" s="24" t="s">
        <v>8</v>
      </c>
      <c r="J270" s="51">
        <v>556.54999999999995</v>
      </c>
    </row>
    <row r="271" spans="1:10" x14ac:dyDescent="0.25">
      <c r="A271" s="6">
        <v>43130</v>
      </c>
      <c r="B271" s="7" t="s">
        <v>469</v>
      </c>
      <c r="C271" s="21" t="s">
        <v>12</v>
      </c>
      <c r="D271" s="5" t="s">
        <v>10</v>
      </c>
      <c r="E271" s="27">
        <v>500</v>
      </c>
      <c r="F271" s="48">
        <f t="shared" si="4"/>
        <v>0.89839187853741809</v>
      </c>
      <c r="G271" s="28" t="s">
        <v>34</v>
      </c>
      <c r="H271" s="23" t="s">
        <v>39</v>
      </c>
      <c r="I271" s="24" t="s">
        <v>8</v>
      </c>
      <c r="J271" s="51">
        <v>556.54999999999995</v>
      </c>
    </row>
    <row r="272" spans="1:10" x14ac:dyDescent="0.25">
      <c r="A272" s="6">
        <v>43130</v>
      </c>
      <c r="B272" s="7" t="s">
        <v>33</v>
      </c>
      <c r="C272" s="21" t="s">
        <v>9</v>
      </c>
      <c r="D272" s="5" t="s">
        <v>10</v>
      </c>
      <c r="E272" s="27">
        <v>14400</v>
      </c>
      <c r="F272" s="48">
        <f t="shared" si="4"/>
        <v>25.873686101877642</v>
      </c>
      <c r="G272" s="28" t="s">
        <v>34</v>
      </c>
      <c r="H272" s="23" t="s">
        <v>39</v>
      </c>
      <c r="I272" s="24" t="s">
        <v>8</v>
      </c>
      <c r="J272" s="51">
        <v>556.54999999999995</v>
      </c>
    </row>
    <row r="273" spans="1:10" x14ac:dyDescent="0.25">
      <c r="A273" s="6">
        <v>43130</v>
      </c>
      <c r="B273" s="7" t="s">
        <v>470</v>
      </c>
      <c r="C273" s="21" t="s">
        <v>9</v>
      </c>
      <c r="D273" s="5" t="s">
        <v>10</v>
      </c>
      <c r="E273" s="27">
        <v>3000</v>
      </c>
      <c r="F273" s="48">
        <f t="shared" si="4"/>
        <v>5.3903512712245085</v>
      </c>
      <c r="G273" s="28" t="s">
        <v>17</v>
      </c>
      <c r="H273" s="23" t="s">
        <v>39</v>
      </c>
      <c r="I273" s="24" t="s">
        <v>8</v>
      </c>
      <c r="J273" s="51">
        <v>556.54999999999995</v>
      </c>
    </row>
    <row r="274" spans="1:10" x14ac:dyDescent="0.25">
      <c r="A274" s="6">
        <v>43131</v>
      </c>
      <c r="B274" s="7" t="s">
        <v>471</v>
      </c>
      <c r="C274" s="21" t="s">
        <v>12</v>
      </c>
      <c r="D274" s="5" t="s">
        <v>10</v>
      </c>
      <c r="E274" s="27">
        <v>1000</v>
      </c>
      <c r="F274" s="48">
        <f t="shared" si="4"/>
        <v>1.7967837570748362</v>
      </c>
      <c r="G274" s="28" t="s">
        <v>34</v>
      </c>
      <c r="H274" s="23" t="s">
        <v>39</v>
      </c>
      <c r="I274" s="24" t="s">
        <v>8</v>
      </c>
      <c r="J274" s="51">
        <v>556.54999999999995</v>
      </c>
    </row>
    <row r="275" spans="1:10" x14ac:dyDescent="0.25">
      <c r="A275" s="6">
        <v>43131</v>
      </c>
      <c r="B275" s="7" t="s">
        <v>472</v>
      </c>
      <c r="C275" s="21" t="s">
        <v>12</v>
      </c>
      <c r="D275" s="5" t="s">
        <v>38</v>
      </c>
      <c r="E275" s="27">
        <v>5000</v>
      </c>
      <c r="F275" s="48">
        <f t="shared" si="4"/>
        <v>8.9839187853741809</v>
      </c>
      <c r="G275" s="28" t="s">
        <v>43</v>
      </c>
      <c r="H275" s="23" t="s">
        <v>39</v>
      </c>
      <c r="I275" s="24" t="s">
        <v>8</v>
      </c>
      <c r="J275" s="51">
        <v>556.54999999999995</v>
      </c>
    </row>
    <row r="276" spans="1:10" x14ac:dyDescent="0.25">
      <c r="A276" s="6">
        <v>43131</v>
      </c>
      <c r="B276" s="7" t="s">
        <v>473</v>
      </c>
      <c r="C276" s="21" t="s">
        <v>12</v>
      </c>
      <c r="D276" s="5" t="s">
        <v>38</v>
      </c>
      <c r="E276" s="27">
        <v>21000</v>
      </c>
      <c r="F276" s="48">
        <f t="shared" si="4"/>
        <v>37.732458898571558</v>
      </c>
      <c r="G276" s="28" t="s">
        <v>43</v>
      </c>
      <c r="H276" s="23" t="s">
        <v>39</v>
      </c>
      <c r="I276" s="24" t="s">
        <v>8</v>
      </c>
      <c r="J276" s="51">
        <v>556.54999999999995</v>
      </c>
    </row>
    <row r="277" spans="1:10" x14ac:dyDescent="0.25">
      <c r="A277" s="6">
        <v>43131</v>
      </c>
      <c r="B277" s="7" t="s">
        <v>474</v>
      </c>
      <c r="C277" s="21" t="s">
        <v>26</v>
      </c>
      <c r="D277" s="5" t="s">
        <v>38</v>
      </c>
      <c r="E277" s="27">
        <v>56000</v>
      </c>
      <c r="F277" s="48">
        <f t="shared" si="4"/>
        <v>100.61989039619083</v>
      </c>
      <c r="G277" s="28" t="s">
        <v>43</v>
      </c>
      <c r="H277" s="23" t="s">
        <v>39</v>
      </c>
      <c r="I277" s="24" t="s">
        <v>8</v>
      </c>
      <c r="J277" s="51">
        <v>556.54999999999995</v>
      </c>
    </row>
    <row r="278" spans="1:10" x14ac:dyDescent="0.25">
      <c r="A278" s="6">
        <v>43131</v>
      </c>
      <c r="B278" s="7" t="s">
        <v>475</v>
      </c>
      <c r="C278" s="21" t="s">
        <v>12</v>
      </c>
      <c r="D278" s="5" t="s">
        <v>174</v>
      </c>
      <c r="E278" s="27">
        <v>7500</v>
      </c>
      <c r="F278" s="48">
        <f t="shared" si="4"/>
        <v>13.475878178061272</v>
      </c>
      <c r="G278" s="28" t="s">
        <v>270</v>
      </c>
      <c r="H278" s="23" t="s">
        <v>39</v>
      </c>
      <c r="I278" s="24" t="s">
        <v>8</v>
      </c>
      <c r="J278" s="51">
        <v>556.54999999999995</v>
      </c>
    </row>
    <row r="279" spans="1:10" x14ac:dyDescent="0.25">
      <c r="A279" s="6">
        <v>43131</v>
      </c>
      <c r="B279" s="7" t="s">
        <v>476</v>
      </c>
      <c r="C279" s="21" t="s">
        <v>9</v>
      </c>
      <c r="D279" s="5" t="s">
        <v>10</v>
      </c>
      <c r="E279" s="27">
        <v>9900</v>
      </c>
      <c r="F279" s="48">
        <f t="shared" si="4"/>
        <v>17.78815919504088</v>
      </c>
      <c r="G279" s="28" t="s">
        <v>270</v>
      </c>
      <c r="H279" s="23" t="s">
        <v>39</v>
      </c>
      <c r="I279" s="24" t="s">
        <v>8</v>
      </c>
      <c r="J279" s="51">
        <v>556.54999999999995</v>
      </c>
    </row>
    <row r="280" spans="1:10" x14ac:dyDescent="0.25">
      <c r="A280" s="6">
        <v>43131</v>
      </c>
      <c r="B280" s="7" t="s">
        <v>477</v>
      </c>
      <c r="C280" s="21" t="s">
        <v>22</v>
      </c>
      <c r="D280" s="5" t="s">
        <v>23</v>
      </c>
      <c r="E280" s="27">
        <v>85000</v>
      </c>
      <c r="F280" s="48">
        <f t="shared" si="4"/>
        <v>152.72661935136108</v>
      </c>
      <c r="G280" s="28" t="s">
        <v>24</v>
      </c>
      <c r="H280" s="23" t="s">
        <v>39</v>
      </c>
      <c r="I280" s="24" t="s">
        <v>8</v>
      </c>
      <c r="J280" s="51">
        <v>556.54999999999995</v>
      </c>
    </row>
    <row r="281" spans="1:10" x14ac:dyDescent="0.25">
      <c r="A281" s="6">
        <v>43131</v>
      </c>
      <c r="B281" s="7" t="s">
        <v>478</v>
      </c>
      <c r="C281" s="21" t="s">
        <v>22</v>
      </c>
      <c r="D281" s="5" t="s">
        <v>23</v>
      </c>
      <c r="E281" s="27">
        <v>260000</v>
      </c>
      <c r="F281" s="48">
        <f t="shared" si="4"/>
        <v>467.1637768394574</v>
      </c>
      <c r="G281" s="28" t="s">
        <v>24</v>
      </c>
      <c r="H281" s="23" t="s">
        <v>39</v>
      </c>
      <c r="I281" s="24" t="s">
        <v>8</v>
      </c>
      <c r="J281" s="51">
        <v>556.54999999999995</v>
      </c>
    </row>
    <row r="282" spans="1:10" x14ac:dyDescent="0.25">
      <c r="A282" s="6">
        <v>43131</v>
      </c>
      <c r="B282" s="7" t="s">
        <v>479</v>
      </c>
      <c r="C282" s="21" t="s">
        <v>22</v>
      </c>
      <c r="D282" s="5" t="s">
        <v>23</v>
      </c>
      <c r="E282" s="27">
        <v>260000</v>
      </c>
      <c r="F282" s="48">
        <f t="shared" si="4"/>
        <v>467.1637768394574</v>
      </c>
      <c r="G282" s="28" t="s">
        <v>24</v>
      </c>
      <c r="H282" s="23" t="s">
        <v>39</v>
      </c>
      <c r="I282" s="24" t="s">
        <v>8</v>
      </c>
      <c r="J282" s="51">
        <v>556.54999999999995</v>
      </c>
    </row>
    <row r="283" spans="1:10" x14ac:dyDescent="0.25">
      <c r="A283" s="6">
        <v>43131</v>
      </c>
      <c r="B283" s="7" t="s">
        <v>480</v>
      </c>
      <c r="C283" s="21" t="s">
        <v>22</v>
      </c>
      <c r="D283" s="5" t="s">
        <v>23</v>
      </c>
      <c r="E283" s="27">
        <v>180000</v>
      </c>
      <c r="F283" s="48">
        <f t="shared" si="4"/>
        <v>323.42107627347053</v>
      </c>
      <c r="G283" s="28" t="s">
        <v>24</v>
      </c>
      <c r="H283" s="23" t="s">
        <v>39</v>
      </c>
      <c r="I283" s="24" t="s">
        <v>8</v>
      </c>
      <c r="J283" s="51">
        <v>556.54999999999995</v>
      </c>
    </row>
    <row r="284" spans="1:10" x14ac:dyDescent="0.25">
      <c r="A284" s="6">
        <v>43131</v>
      </c>
      <c r="B284" s="7" t="s">
        <v>484</v>
      </c>
      <c r="C284" s="7" t="s">
        <v>30</v>
      </c>
      <c r="D284" s="9" t="s">
        <v>10</v>
      </c>
      <c r="E284" s="8">
        <v>11251</v>
      </c>
      <c r="F284" s="48">
        <f t="shared" si="4"/>
        <v>20.215614050848981</v>
      </c>
      <c r="G284" s="22" t="s">
        <v>31</v>
      </c>
      <c r="H284" s="23" t="s">
        <v>39</v>
      </c>
      <c r="I284" s="24" t="s">
        <v>8</v>
      </c>
      <c r="J284" s="51">
        <v>556.54999999999995</v>
      </c>
    </row>
    <row r="285" spans="1:10" x14ac:dyDescent="0.25">
      <c r="A285" s="6">
        <v>43132</v>
      </c>
      <c r="B285" s="7" t="s">
        <v>199</v>
      </c>
      <c r="C285" s="1" t="s">
        <v>197</v>
      </c>
      <c r="D285" s="5" t="s">
        <v>10</v>
      </c>
      <c r="E285" s="27">
        <v>400000</v>
      </c>
      <c r="F285" s="48">
        <f t="shared" si="4"/>
        <v>718.71350282993444</v>
      </c>
      <c r="G285" s="28" t="s">
        <v>31</v>
      </c>
      <c r="H285" s="23" t="s">
        <v>39</v>
      </c>
      <c r="I285" s="24" t="s">
        <v>8</v>
      </c>
      <c r="J285" s="51">
        <v>556.54999999999995</v>
      </c>
    </row>
    <row r="286" spans="1:10" x14ac:dyDescent="0.25">
      <c r="A286" s="6">
        <v>43132</v>
      </c>
      <c r="B286" s="7" t="s">
        <v>198</v>
      </c>
      <c r="C286" s="21" t="s">
        <v>197</v>
      </c>
      <c r="D286" s="5" t="s">
        <v>10</v>
      </c>
      <c r="E286" s="27">
        <v>96380</v>
      </c>
      <c r="F286" s="48">
        <f t="shared" si="4"/>
        <v>173.1740185068727</v>
      </c>
      <c r="G286" s="28" t="s">
        <v>31</v>
      </c>
      <c r="H286" s="23" t="s">
        <v>39</v>
      </c>
      <c r="I286" s="24" t="s">
        <v>8</v>
      </c>
      <c r="J286" s="51">
        <v>556.54999999999995</v>
      </c>
    </row>
    <row r="287" spans="1:10" x14ac:dyDescent="0.25">
      <c r="A287" s="6">
        <v>43132</v>
      </c>
      <c r="B287" s="7" t="s">
        <v>46</v>
      </c>
      <c r="C287" s="21" t="s">
        <v>12</v>
      </c>
      <c r="D287" s="9" t="s">
        <v>10</v>
      </c>
      <c r="E287" s="8">
        <v>2600</v>
      </c>
      <c r="F287" s="48">
        <f t="shared" si="4"/>
        <v>4.6716377683945742</v>
      </c>
      <c r="G287" s="22" t="s">
        <v>34</v>
      </c>
      <c r="H287" s="23" t="s">
        <v>39</v>
      </c>
      <c r="I287" s="24" t="s">
        <v>8</v>
      </c>
      <c r="J287" s="51">
        <v>556.54999999999995</v>
      </c>
    </row>
    <row r="288" spans="1:10" x14ac:dyDescent="0.25">
      <c r="A288" s="6">
        <v>43132</v>
      </c>
      <c r="B288" s="7" t="s">
        <v>172</v>
      </c>
      <c r="C288" s="21" t="s">
        <v>22</v>
      </c>
      <c r="D288" s="9" t="s">
        <v>10</v>
      </c>
      <c r="E288" s="8">
        <v>240000</v>
      </c>
      <c r="F288" s="48">
        <f t="shared" si="4"/>
        <v>431.22810169796071</v>
      </c>
      <c r="G288" s="22" t="s">
        <v>31</v>
      </c>
      <c r="H288" s="23" t="s">
        <v>39</v>
      </c>
      <c r="I288" s="24" t="s">
        <v>8</v>
      </c>
      <c r="J288" s="51">
        <v>556.54999999999995</v>
      </c>
    </row>
    <row r="289" spans="1:10" x14ac:dyDescent="0.25">
      <c r="A289" s="6">
        <v>43133</v>
      </c>
      <c r="B289" s="7" t="s">
        <v>49</v>
      </c>
      <c r="C289" s="21" t="s">
        <v>21</v>
      </c>
      <c r="D289" s="9" t="s">
        <v>19</v>
      </c>
      <c r="E289" s="8">
        <v>50000</v>
      </c>
      <c r="F289" s="48">
        <f t="shared" si="4"/>
        <v>89.839187853741805</v>
      </c>
      <c r="G289" s="22" t="s">
        <v>20</v>
      </c>
      <c r="H289" s="23" t="s">
        <v>39</v>
      </c>
      <c r="I289" s="24" t="s">
        <v>8</v>
      </c>
      <c r="J289" s="51">
        <v>556.54999999999995</v>
      </c>
    </row>
    <row r="290" spans="1:10" x14ac:dyDescent="0.25">
      <c r="A290" s="6">
        <v>43133</v>
      </c>
      <c r="B290" s="7" t="s">
        <v>50</v>
      </c>
      <c r="C290" s="21" t="s">
        <v>21</v>
      </c>
      <c r="D290" s="9" t="s">
        <v>19</v>
      </c>
      <c r="E290" s="8">
        <v>50000</v>
      </c>
      <c r="F290" s="48">
        <f t="shared" si="4"/>
        <v>89.839187853741805</v>
      </c>
      <c r="G290" s="22" t="s">
        <v>20</v>
      </c>
      <c r="H290" s="23" t="s">
        <v>39</v>
      </c>
      <c r="I290" s="24" t="s">
        <v>8</v>
      </c>
      <c r="J290" s="51">
        <v>556.54999999999995</v>
      </c>
    </row>
    <row r="291" spans="1:10" x14ac:dyDescent="0.25">
      <c r="A291" s="6">
        <v>43133</v>
      </c>
      <c r="B291" s="7" t="s">
        <v>51</v>
      </c>
      <c r="C291" s="21" t="s">
        <v>21</v>
      </c>
      <c r="D291" s="9" t="s">
        <v>19</v>
      </c>
      <c r="E291" s="8">
        <v>50000</v>
      </c>
      <c r="F291" s="48">
        <f t="shared" si="4"/>
        <v>89.839187853741805</v>
      </c>
      <c r="G291" s="22" t="s">
        <v>20</v>
      </c>
      <c r="H291" s="23" t="s">
        <v>39</v>
      </c>
      <c r="I291" s="24" t="s">
        <v>8</v>
      </c>
      <c r="J291" s="51">
        <v>556.54999999999995</v>
      </c>
    </row>
    <row r="292" spans="1:10" x14ac:dyDescent="0.25">
      <c r="A292" s="6">
        <v>43133</v>
      </c>
      <c r="B292" s="7" t="s">
        <v>52</v>
      </c>
      <c r="C292" s="21" t="s">
        <v>21</v>
      </c>
      <c r="D292" s="9" t="s">
        <v>19</v>
      </c>
      <c r="E292" s="8">
        <v>40000</v>
      </c>
      <c r="F292" s="48">
        <f t="shared" si="4"/>
        <v>71.871350282993447</v>
      </c>
      <c r="G292" s="22" t="s">
        <v>20</v>
      </c>
      <c r="H292" s="23" t="s">
        <v>39</v>
      </c>
      <c r="I292" s="24" t="s">
        <v>8</v>
      </c>
      <c r="J292" s="51">
        <v>556.54999999999995</v>
      </c>
    </row>
    <row r="293" spans="1:10" x14ac:dyDescent="0.25">
      <c r="A293" s="6">
        <v>43133</v>
      </c>
      <c r="B293" s="7" t="s">
        <v>173</v>
      </c>
      <c r="C293" s="9" t="s">
        <v>9</v>
      </c>
      <c r="D293" s="9" t="s">
        <v>10</v>
      </c>
      <c r="E293" s="8">
        <v>2100</v>
      </c>
      <c r="F293" s="48">
        <f t="shared" si="4"/>
        <v>3.7732458898571561</v>
      </c>
      <c r="G293" s="22" t="s">
        <v>20</v>
      </c>
      <c r="H293" s="23" t="s">
        <v>39</v>
      </c>
      <c r="I293" s="24" t="s">
        <v>8</v>
      </c>
      <c r="J293" s="51">
        <v>556.54999999999995</v>
      </c>
    </row>
    <row r="294" spans="1:10" x14ac:dyDescent="0.25">
      <c r="A294" s="6">
        <v>43133</v>
      </c>
      <c r="B294" s="7" t="s">
        <v>206</v>
      </c>
      <c r="C294" s="21" t="s">
        <v>22</v>
      </c>
      <c r="D294" s="9" t="s">
        <v>19</v>
      </c>
      <c r="E294" s="8">
        <v>20000</v>
      </c>
      <c r="F294" s="48">
        <f t="shared" si="4"/>
        <v>35.935675141496723</v>
      </c>
      <c r="G294" s="22" t="s">
        <v>24</v>
      </c>
      <c r="H294" s="23" t="s">
        <v>39</v>
      </c>
      <c r="I294" s="24" t="s">
        <v>8</v>
      </c>
      <c r="J294" s="51">
        <v>556.54999999999995</v>
      </c>
    </row>
    <row r="295" spans="1:10" x14ac:dyDescent="0.25">
      <c r="A295" s="6">
        <v>43133</v>
      </c>
      <c r="B295" s="7" t="s">
        <v>482</v>
      </c>
      <c r="C295" s="21" t="s">
        <v>12</v>
      </c>
      <c r="D295" s="9" t="s">
        <v>174</v>
      </c>
      <c r="E295" s="8">
        <v>45000</v>
      </c>
      <c r="F295" s="48">
        <f t="shared" si="4"/>
        <v>80.855269068367633</v>
      </c>
      <c r="G295" s="22" t="s">
        <v>16</v>
      </c>
      <c r="H295" s="23" t="s">
        <v>39</v>
      </c>
      <c r="I295" s="24" t="s">
        <v>8</v>
      </c>
      <c r="J295" s="51">
        <v>556.54999999999995</v>
      </c>
    </row>
    <row r="296" spans="1:10" x14ac:dyDescent="0.25">
      <c r="A296" s="6">
        <v>43133</v>
      </c>
      <c r="B296" s="7" t="s">
        <v>175</v>
      </c>
      <c r="C296" s="21" t="s">
        <v>26</v>
      </c>
      <c r="D296" s="9" t="s">
        <v>174</v>
      </c>
      <c r="E296" s="8">
        <f>27000</f>
        <v>27000</v>
      </c>
      <c r="F296" s="48">
        <f t="shared" si="4"/>
        <v>48.513161441020578</v>
      </c>
      <c r="G296" s="22" t="s">
        <v>16</v>
      </c>
      <c r="H296" s="23" t="s">
        <v>39</v>
      </c>
      <c r="I296" s="24" t="s">
        <v>8</v>
      </c>
      <c r="J296" s="51">
        <v>556.54999999999995</v>
      </c>
    </row>
    <row r="297" spans="1:10" x14ac:dyDescent="0.25">
      <c r="A297" s="6">
        <v>43133</v>
      </c>
      <c r="B297" s="7" t="s">
        <v>177</v>
      </c>
      <c r="C297" s="21" t="s">
        <v>27</v>
      </c>
      <c r="D297" s="9" t="s">
        <v>174</v>
      </c>
      <c r="E297" s="8">
        <v>5000</v>
      </c>
      <c r="F297" s="48">
        <f t="shared" si="4"/>
        <v>8.9839187853741809</v>
      </c>
      <c r="G297" s="22" t="s">
        <v>16</v>
      </c>
      <c r="H297" s="23" t="s">
        <v>39</v>
      </c>
      <c r="I297" s="24" t="s">
        <v>8</v>
      </c>
      <c r="J297" s="51">
        <v>556.54999999999995</v>
      </c>
    </row>
    <row r="298" spans="1:10" x14ac:dyDescent="0.25">
      <c r="A298" s="6">
        <v>43133</v>
      </c>
      <c r="B298" s="7" t="s">
        <v>176</v>
      </c>
      <c r="C298" s="21" t="s">
        <v>26</v>
      </c>
      <c r="D298" s="9" t="s">
        <v>174</v>
      </c>
      <c r="E298" s="8">
        <v>108000</v>
      </c>
      <c r="F298" s="48">
        <f t="shared" si="4"/>
        <v>194.05264576408231</v>
      </c>
      <c r="G298" s="22" t="s">
        <v>16</v>
      </c>
      <c r="H298" s="23" t="s">
        <v>39</v>
      </c>
      <c r="I298" s="24" t="s">
        <v>8</v>
      </c>
      <c r="J298" s="51">
        <v>556.54999999999995</v>
      </c>
    </row>
    <row r="299" spans="1:10" x14ac:dyDescent="0.25">
      <c r="A299" s="6">
        <v>43133</v>
      </c>
      <c r="B299" s="7" t="s">
        <v>178</v>
      </c>
      <c r="C299" s="21" t="s">
        <v>14</v>
      </c>
      <c r="D299" s="9" t="s">
        <v>174</v>
      </c>
      <c r="E299" s="8">
        <v>5000</v>
      </c>
      <c r="F299" s="48">
        <f t="shared" si="4"/>
        <v>8.9839187853741809</v>
      </c>
      <c r="G299" s="22" t="s">
        <v>16</v>
      </c>
      <c r="H299" s="23" t="s">
        <v>39</v>
      </c>
      <c r="I299" s="24" t="s">
        <v>8</v>
      </c>
      <c r="J299" s="51">
        <v>556.54999999999995</v>
      </c>
    </row>
    <row r="300" spans="1:10" x14ac:dyDescent="0.25">
      <c r="A300" s="6">
        <v>43133</v>
      </c>
      <c r="B300" s="7" t="s">
        <v>179</v>
      </c>
      <c r="C300" s="21" t="s">
        <v>12</v>
      </c>
      <c r="D300" s="9" t="s">
        <v>174</v>
      </c>
      <c r="E300" s="8">
        <v>60000</v>
      </c>
      <c r="F300" s="48">
        <f t="shared" si="4"/>
        <v>107.80702542449018</v>
      </c>
      <c r="G300" s="22" t="s">
        <v>16</v>
      </c>
      <c r="H300" s="23" t="s">
        <v>39</v>
      </c>
      <c r="I300" s="24" t="s">
        <v>8</v>
      </c>
      <c r="J300" s="51">
        <v>556.54999999999995</v>
      </c>
    </row>
    <row r="301" spans="1:10" x14ac:dyDescent="0.25">
      <c r="A301" s="6">
        <v>43133</v>
      </c>
      <c r="B301" s="7" t="s">
        <v>55</v>
      </c>
      <c r="C301" s="21" t="s">
        <v>12</v>
      </c>
      <c r="D301" s="9" t="s">
        <v>174</v>
      </c>
      <c r="E301" s="8">
        <v>19500</v>
      </c>
      <c r="F301" s="48">
        <f t="shared" si="4"/>
        <v>35.037283262959306</v>
      </c>
      <c r="G301" s="22" t="s">
        <v>17</v>
      </c>
      <c r="H301" s="23" t="s">
        <v>39</v>
      </c>
      <c r="I301" s="24" t="s">
        <v>8</v>
      </c>
      <c r="J301" s="51">
        <v>556.54999999999995</v>
      </c>
    </row>
    <row r="302" spans="1:10" x14ac:dyDescent="0.25">
      <c r="A302" s="6">
        <v>43133</v>
      </c>
      <c r="B302" s="7" t="s">
        <v>56</v>
      </c>
      <c r="C302" s="21" t="s">
        <v>12</v>
      </c>
      <c r="D302" s="9" t="s">
        <v>15</v>
      </c>
      <c r="E302" s="8">
        <v>5000</v>
      </c>
      <c r="F302" s="48">
        <f t="shared" si="4"/>
        <v>8.9839187853741809</v>
      </c>
      <c r="G302" s="22" t="s">
        <v>17</v>
      </c>
      <c r="H302" s="23" t="s">
        <v>39</v>
      </c>
      <c r="I302" s="24" t="s">
        <v>8</v>
      </c>
      <c r="J302" s="51">
        <v>556.54999999999995</v>
      </c>
    </row>
    <row r="303" spans="1:10" x14ac:dyDescent="0.25">
      <c r="A303" s="6">
        <v>43133</v>
      </c>
      <c r="B303" s="7" t="s">
        <v>57</v>
      </c>
      <c r="C303" s="21" t="s">
        <v>12</v>
      </c>
      <c r="D303" s="9" t="s">
        <v>23</v>
      </c>
      <c r="E303" s="8">
        <v>160500</v>
      </c>
      <c r="F303" s="48">
        <f t="shared" si="4"/>
        <v>288.38379301051123</v>
      </c>
      <c r="G303" s="22" t="s">
        <v>24</v>
      </c>
      <c r="H303" s="23" t="s">
        <v>39</v>
      </c>
      <c r="I303" s="24" t="s">
        <v>8</v>
      </c>
      <c r="J303" s="51">
        <v>556.54999999999995</v>
      </c>
    </row>
    <row r="304" spans="1:10" x14ac:dyDescent="0.25">
      <c r="A304" s="6">
        <v>43136</v>
      </c>
      <c r="B304" s="7" t="s">
        <v>58</v>
      </c>
      <c r="C304" s="21" t="s">
        <v>14</v>
      </c>
      <c r="D304" s="9" t="s">
        <v>38</v>
      </c>
      <c r="E304" s="8">
        <v>5000</v>
      </c>
      <c r="F304" s="48">
        <f t="shared" si="4"/>
        <v>8.9839187853741809</v>
      </c>
      <c r="G304" s="22" t="s">
        <v>43</v>
      </c>
      <c r="H304" s="23" t="s">
        <v>39</v>
      </c>
      <c r="I304" s="24" t="s">
        <v>8</v>
      </c>
      <c r="J304" s="51">
        <v>556.54999999999995</v>
      </c>
    </row>
    <row r="305" spans="1:10" x14ac:dyDescent="0.25">
      <c r="A305" s="6">
        <v>43136</v>
      </c>
      <c r="B305" s="7" t="s">
        <v>59</v>
      </c>
      <c r="C305" s="25" t="s">
        <v>14</v>
      </c>
      <c r="D305" s="7" t="s">
        <v>23</v>
      </c>
      <c r="E305" s="8">
        <v>5000</v>
      </c>
      <c r="F305" s="48">
        <f t="shared" si="4"/>
        <v>8.9839187853741809</v>
      </c>
      <c r="G305" s="4" t="s">
        <v>34</v>
      </c>
      <c r="H305" s="23" t="s">
        <v>39</v>
      </c>
      <c r="I305" s="24" t="s">
        <v>8</v>
      </c>
      <c r="J305" s="51">
        <v>556.54999999999995</v>
      </c>
    </row>
    <row r="306" spans="1:10" x14ac:dyDescent="0.25">
      <c r="A306" s="6">
        <v>43136</v>
      </c>
      <c r="B306" s="7" t="s">
        <v>60</v>
      </c>
      <c r="C306" s="25" t="s">
        <v>14</v>
      </c>
      <c r="D306" s="9" t="s">
        <v>19</v>
      </c>
      <c r="E306" s="8">
        <v>5000</v>
      </c>
      <c r="F306" s="48">
        <f t="shared" si="4"/>
        <v>8.9839187853741809</v>
      </c>
      <c r="G306" s="22" t="s">
        <v>20</v>
      </c>
      <c r="H306" s="23" t="s">
        <v>39</v>
      </c>
      <c r="I306" s="24" t="s">
        <v>8</v>
      </c>
      <c r="J306" s="51">
        <v>556.54999999999995</v>
      </c>
    </row>
    <row r="307" spans="1:10" x14ac:dyDescent="0.25">
      <c r="A307" s="6">
        <v>43136</v>
      </c>
      <c r="B307" s="7" t="s">
        <v>61</v>
      </c>
      <c r="C307" s="25" t="s">
        <v>14</v>
      </c>
      <c r="D307" s="7" t="s">
        <v>15</v>
      </c>
      <c r="E307" s="8">
        <v>5000</v>
      </c>
      <c r="F307" s="48">
        <f t="shared" si="4"/>
        <v>8.9839187853741809</v>
      </c>
      <c r="G307" s="22" t="s">
        <v>17</v>
      </c>
      <c r="H307" s="23" t="s">
        <v>39</v>
      </c>
      <c r="I307" s="24" t="s">
        <v>8</v>
      </c>
      <c r="J307" s="51">
        <v>556.54999999999995</v>
      </c>
    </row>
    <row r="308" spans="1:10" x14ac:dyDescent="0.25">
      <c r="A308" s="6">
        <v>43136</v>
      </c>
      <c r="B308" s="7" t="s">
        <v>62</v>
      </c>
      <c r="C308" s="25" t="s">
        <v>14</v>
      </c>
      <c r="D308" s="9" t="s">
        <v>15</v>
      </c>
      <c r="E308" s="8">
        <v>5000</v>
      </c>
      <c r="F308" s="48">
        <f t="shared" si="4"/>
        <v>8.9839187853741809</v>
      </c>
      <c r="G308" s="22" t="s">
        <v>16</v>
      </c>
      <c r="H308" s="23" t="s">
        <v>39</v>
      </c>
      <c r="I308" s="24" t="s">
        <v>8</v>
      </c>
      <c r="J308" s="51">
        <v>556.54999999999995</v>
      </c>
    </row>
    <row r="309" spans="1:10" x14ac:dyDescent="0.25">
      <c r="A309" s="6">
        <v>43136</v>
      </c>
      <c r="B309" s="7" t="s">
        <v>63</v>
      </c>
      <c r="C309" s="25" t="s">
        <v>14</v>
      </c>
      <c r="D309" s="9" t="s">
        <v>13</v>
      </c>
      <c r="E309" s="8">
        <v>5000</v>
      </c>
      <c r="F309" s="48">
        <f t="shared" si="4"/>
        <v>8.9839187853741809</v>
      </c>
      <c r="G309" s="22" t="s">
        <v>25</v>
      </c>
      <c r="H309" s="23" t="s">
        <v>39</v>
      </c>
      <c r="I309" s="24" t="s">
        <v>8</v>
      </c>
      <c r="J309" s="51">
        <v>556.54999999999995</v>
      </c>
    </row>
    <row r="310" spans="1:10" x14ac:dyDescent="0.25">
      <c r="A310" s="6">
        <v>43136</v>
      </c>
      <c r="B310" s="7" t="s">
        <v>64</v>
      </c>
      <c r="C310" s="25" t="s">
        <v>14</v>
      </c>
      <c r="D310" s="9" t="s">
        <v>10</v>
      </c>
      <c r="E310" s="8">
        <v>5000</v>
      </c>
      <c r="F310" s="48">
        <f t="shared" si="4"/>
        <v>8.9839187853741809</v>
      </c>
      <c r="G310" s="22" t="s">
        <v>34</v>
      </c>
      <c r="H310" s="23" t="s">
        <v>39</v>
      </c>
      <c r="I310" s="24" t="s">
        <v>8</v>
      </c>
      <c r="J310" s="51">
        <v>556.54999999999995</v>
      </c>
    </row>
    <row r="311" spans="1:10" x14ac:dyDescent="0.25">
      <c r="A311" s="6">
        <v>43136</v>
      </c>
      <c r="B311" s="7" t="s">
        <v>65</v>
      </c>
      <c r="C311" s="21" t="s">
        <v>12</v>
      </c>
      <c r="D311" s="9" t="s">
        <v>13</v>
      </c>
      <c r="E311" s="8">
        <v>8000</v>
      </c>
      <c r="F311" s="48">
        <f t="shared" si="4"/>
        <v>14.374270056598689</v>
      </c>
      <c r="G311" s="22" t="s">
        <v>25</v>
      </c>
      <c r="H311" s="23" t="s">
        <v>39</v>
      </c>
      <c r="I311" s="24" t="s">
        <v>8</v>
      </c>
      <c r="J311" s="51">
        <v>556.54999999999995</v>
      </c>
    </row>
    <row r="312" spans="1:10" x14ac:dyDescent="0.25">
      <c r="A312" s="6">
        <v>43136</v>
      </c>
      <c r="B312" s="7" t="s">
        <v>66</v>
      </c>
      <c r="C312" s="21" t="s">
        <v>12</v>
      </c>
      <c r="D312" s="9" t="s">
        <v>19</v>
      </c>
      <c r="E312" s="8">
        <v>3300</v>
      </c>
      <c r="F312" s="48">
        <f t="shared" si="4"/>
        <v>5.929386398346959</v>
      </c>
      <c r="G312" s="22" t="s">
        <v>20</v>
      </c>
      <c r="H312" s="23" t="s">
        <v>39</v>
      </c>
      <c r="I312" s="24" t="s">
        <v>8</v>
      </c>
      <c r="J312" s="51">
        <v>556.54999999999995</v>
      </c>
    </row>
    <row r="313" spans="1:10" x14ac:dyDescent="0.25">
      <c r="A313" s="6">
        <v>43136</v>
      </c>
      <c r="B313" s="7" t="s">
        <v>67</v>
      </c>
      <c r="C313" s="25" t="s">
        <v>12</v>
      </c>
      <c r="D313" s="7" t="s">
        <v>23</v>
      </c>
      <c r="E313" s="8">
        <v>33400</v>
      </c>
      <c r="F313" s="48">
        <f t="shared" si="4"/>
        <v>60.012577486299527</v>
      </c>
      <c r="G313" s="4" t="s">
        <v>180</v>
      </c>
      <c r="H313" s="23" t="s">
        <v>39</v>
      </c>
      <c r="I313" s="24" t="s">
        <v>8</v>
      </c>
      <c r="J313" s="51">
        <v>556.54999999999995</v>
      </c>
    </row>
    <row r="314" spans="1:10" x14ac:dyDescent="0.25">
      <c r="A314" s="6">
        <v>43136</v>
      </c>
      <c r="B314" s="7" t="s">
        <v>68</v>
      </c>
      <c r="C314" s="25" t="s">
        <v>26</v>
      </c>
      <c r="D314" s="7" t="s">
        <v>23</v>
      </c>
      <c r="E314" s="8">
        <v>46400</v>
      </c>
      <c r="F314" s="48">
        <f t="shared" si="4"/>
        <v>83.370766328272396</v>
      </c>
      <c r="G314" s="4" t="s">
        <v>180</v>
      </c>
      <c r="H314" s="23" t="s">
        <v>39</v>
      </c>
      <c r="I314" s="24" t="s">
        <v>8</v>
      </c>
      <c r="J314" s="51">
        <v>556.54999999999995</v>
      </c>
    </row>
    <row r="315" spans="1:10" x14ac:dyDescent="0.25">
      <c r="A315" s="6">
        <v>43136</v>
      </c>
      <c r="B315" s="7" t="s">
        <v>200</v>
      </c>
      <c r="C315" s="25" t="s">
        <v>27</v>
      </c>
      <c r="D315" s="7" t="s">
        <v>23</v>
      </c>
      <c r="E315" s="8">
        <v>1000</v>
      </c>
      <c r="F315" s="48">
        <f t="shared" si="4"/>
        <v>1.7967837570748362</v>
      </c>
      <c r="G315" s="4" t="s">
        <v>180</v>
      </c>
      <c r="H315" s="23" t="s">
        <v>39</v>
      </c>
      <c r="I315" s="24" t="s">
        <v>8</v>
      </c>
      <c r="J315" s="51">
        <v>556.54999999999995</v>
      </c>
    </row>
    <row r="316" spans="1:10" x14ac:dyDescent="0.25">
      <c r="A316" s="6">
        <v>43136</v>
      </c>
      <c r="B316" s="7" t="s">
        <v>69</v>
      </c>
      <c r="C316" s="25" t="s">
        <v>14</v>
      </c>
      <c r="D316" s="7" t="s">
        <v>23</v>
      </c>
      <c r="E316" s="8">
        <v>5000</v>
      </c>
      <c r="F316" s="48">
        <f t="shared" si="4"/>
        <v>8.9839187853741809</v>
      </c>
      <c r="G316" s="4" t="s">
        <v>180</v>
      </c>
      <c r="H316" s="23" t="s">
        <v>39</v>
      </c>
      <c r="I316" s="24" t="s">
        <v>8</v>
      </c>
      <c r="J316" s="51">
        <v>556.54999999999995</v>
      </c>
    </row>
    <row r="317" spans="1:10" x14ac:dyDescent="0.25">
      <c r="A317" s="6">
        <v>43136</v>
      </c>
      <c r="B317" s="52" t="s">
        <v>181</v>
      </c>
      <c r="C317" s="21" t="s">
        <v>12</v>
      </c>
      <c r="D317" s="9" t="s">
        <v>10</v>
      </c>
      <c r="E317" s="8">
        <v>4600</v>
      </c>
      <c r="F317" s="48">
        <f t="shared" si="4"/>
        <v>8.2652052825442457</v>
      </c>
      <c r="G317" s="22" t="s">
        <v>34</v>
      </c>
      <c r="H317" s="23" t="s">
        <v>39</v>
      </c>
      <c r="I317" s="24" t="s">
        <v>8</v>
      </c>
      <c r="J317" s="51">
        <v>556.54999999999995</v>
      </c>
    </row>
    <row r="318" spans="1:10" x14ac:dyDescent="0.25">
      <c r="A318" s="6">
        <v>43136</v>
      </c>
      <c r="B318" s="52" t="s">
        <v>182</v>
      </c>
      <c r="C318" s="21" t="s">
        <v>12</v>
      </c>
      <c r="D318" s="9" t="s">
        <v>10</v>
      </c>
      <c r="E318" s="8">
        <v>12500</v>
      </c>
      <c r="F318" s="48">
        <f t="shared" si="4"/>
        <v>22.459796963435451</v>
      </c>
      <c r="G318" s="22" t="s">
        <v>34</v>
      </c>
      <c r="H318" s="23" t="s">
        <v>39</v>
      </c>
      <c r="I318" s="24" t="s">
        <v>8</v>
      </c>
      <c r="J318" s="51">
        <v>556.54999999999995</v>
      </c>
    </row>
    <row r="319" spans="1:10" x14ac:dyDescent="0.25">
      <c r="A319" s="6">
        <v>43136</v>
      </c>
      <c r="B319" s="52" t="s">
        <v>207</v>
      </c>
      <c r="C319" s="21" t="s">
        <v>45</v>
      </c>
      <c r="D319" s="9" t="s">
        <v>10</v>
      </c>
      <c r="E319" s="8">
        <v>1100</v>
      </c>
      <c r="F319" s="48">
        <f t="shared" si="4"/>
        <v>1.9764621327823197</v>
      </c>
      <c r="G319" s="22" t="s">
        <v>16</v>
      </c>
      <c r="H319" s="23" t="s">
        <v>39</v>
      </c>
      <c r="I319" s="24" t="s">
        <v>8</v>
      </c>
      <c r="J319" s="51">
        <v>556.54999999999995</v>
      </c>
    </row>
    <row r="320" spans="1:10" x14ac:dyDescent="0.25">
      <c r="A320" s="6">
        <v>43136</v>
      </c>
      <c r="B320" s="52" t="s">
        <v>184</v>
      </c>
      <c r="C320" s="21" t="s">
        <v>26</v>
      </c>
      <c r="D320" s="9" t="s">
        <v>174</v>
      </c>
      <c r="E320" s="8">
        <v>15000</v>
      </c>
      <c r="F320" s="48">
        <f t="shared" si="4"/>
        <v>26.951756356122544</v>
      </c>
      <c r="G320" s="22" t="s">
        <v>16</v>
      </c>
      <c r="H320" s="23" t="s">
        <v>39</v>
      </c>
      <c r="I320" s="24" t="s">
        <v>8</v>
      </c>
      <c r="J320" s="51">
        <v>556.54999999999995</v>
      </c>
    </row>
    <row r="321" spans="1:10" x14ac:dyDescent="0.25">
      <c r="A321" s="6">
        <v>43136</v>
      </c>
      <c r="B321" s="7" t="s">
        <v>183</v>
      </c>
      <c r="C321" s="21" t="s">
        <v>12</v>
      </c>
      <c r="D321" s="9" t="s">
        <v>174</v>
      </c>
      <c r="E321" s="8">
        <v>20500</v>
      </c>
      <c r="F321" s="48">
        <f t="shared" si="4"/>
        <v>36.834067020034141</v>
      </c>
      <c r="G321" s="22" t="s">
        <v>16</v>
      </c>
      <c r="H321" s="23" t="s">
        <v>39</v>
      </c>
      <c r="I321" s="24" t="s">
        <v>8</v>
      </c>
      <c r="J321" s="51">
        <v>556.54999999999995</v>
      </c>
    </row>
    <row r="322" spans="1:10" x14ac:dyDescent="0.25">
      <c r="A322" s="6">
        <v>43137</v>
      </c>
      <c r="B322" s="7" t="s">
        <v>70</v>
      </c>
      <c r="C322" s="21" t="s">
        <v>12</v>
      </c>
      <c r="D322" s="9" t="s">
        <v>13</v>
      </c>
      <c r="E322" s="8">
        <v>32000</v>
      </c>
      <c r="F322" s="48">
        <f t="shared" si="4"/>
        <v>57.497080226394758</v>
      </c>
      <c r="G322" s="22" t="s">
        <v>25</v>
      </c>
      <c r="H322" s="23" t="s">
        <v>39</v>
      </c>
      <c r="I322" s="24" t="s">
        <v>8</v>
      </c>
      <c r="J322" s="51">
        <v>556.54999999999995</v>
      </c>
    </row>
    <row r="323" spans="1:10" x14ac:dyDescent="0.25">
      <c r="A323" s="6">
        <v>43137</v>
      </c>
      <c r="B323" s="7" t="s">
        <v>71</v>
      </c>
      <c r="C323" s="21" t="s">
        <v>12</v>
      </c>
      <c r="D323" s="9" t="s">
        <v>19</v>
      </c>
      <c r="E323" s="8">
        <v>23800</v>
      </c>
      <c r="F323" s="48">
        <f t="shared" si="4"/>
        <v>42.763453418381104</v>
      </c>
      <c r="G323" s="4" t="s">
        <v>20</v>
      </c>
      <c r="H323" s="23" t="s">
        <v>39</v>
      </c>
      <c r="I323" s="24" t="s">
        <v>8</v>
      </c>
      <c r="J323" s="51">
        <v>556.54999999999995</v>
      </c>
    </row>
    <row r="324" spans="1:10" x14ac:dyDescent="0.25">
      <c r="A324" s="6">
        <v>43137</v>
      </c>
      <c r="B324" s="7" t="s">
        <v>72</v>
      </c>
      <c r="C324" s="21" t="s">
        <v>9</v>
      </c>
      <c r="D324" s="9" t="s">
        <v>10</v>
      </c>
      <c r="E324" s="8">
        <v>2000</v>
      </c>
      <c r="F324" s="48">
        <f t="shared" ref="F324:F387" si="5">+E324/J324</f>
        <v>3.5935675141496723</v>
      </c>
      <c r="G324" s="22" t="s">
        <v>20</v>
      </c>
      <c r="H324" s="23" t="s">
        <v>39</v>
      </c>
      <c r="I324" s="24" t="s">
        <v>8</v>
      </c>
      <c r="J324" s="51">
        <v>556.54999999999995</v>
      </c>
    </row>
    <row r="325" spans="1:10" x14ac:dyDescent="0.25">
      <c r="A325" s="6">
        <v>43137</v>
      </c>
      <c r="B325" s="7" t="s">
        <v>73</v>
      </c>
      <c r="C325" s="21" t="s">
        <v>14</v>
      </c>
      <c r="D325" s="9" t="s">
        <v>38</v>
      </c>
      <c r="E325" s="8">
        <v>5000</v>
      </c>
      <c r="F325" s="48">
        <f t="shared" si="5"/>
        <v>8.9839187853741809</v>
      </c>
      <c r="G325" s="22" t="s">
        <v>43</v>
      </c>
      <c r="H325" s="23" t="s">
        <v>39</v>
      </c>
      <c r="I325" s="24" t="s">
        <v>8</v>
      </c>
      <c r="J325" s="51">
        <v>556.54999999999995</v>
      </c>
    </row>
    <row r="326" spans="1:10" x14ac:dyDescent="0.25">
      <c r="A326" s="6">
        <v>43137</v>
      </c>
      <c r="B326" s="7" t="s">
        <v>74</v>
      </c>
      <c r="C326" s="21" t="s">
        <v>21</v>
      </c>
      <c r="D326" s="9" t="s">
        <v>19</v>
      </c>
      <c r="E326" s="8">
        <v>10000</v>
      </c>
      <c r="F326" s="48">
        <f t="shared" si="5"/>
        <v>17.967837570748362</v>
      </c>
      <c r="G326" s="22" t="s">
        <v>20</v>
      </c>
      <c r="H326" s="23" t="s">
        <v>39</v>
      </c>
      <c r="I326" s="24" t="s">
        <v>8</v>
      </c>
      <c r="J326" s="51">
        <v>556.54999999999995</v>
      </c>
    </row>
    <row r="327" spans="1:10" x14ac:dyDescent="0.25">
      <c r="A327" s="6">
        <v>43137</v>
      </c>
      <c r="B327" s="7" t="s">
        <v>47</v>
      </c>
      <c r="C327" s="21" t="s">
        <v>21</v>
      </c>
      <c r="D327" s="9" t="s">
        <v>19</v>
      </c>
      <c r="E327" s="8">
        <v>70000</v>
      </c>
      <c r="F327" s="48">
        <f t="shared" si="5"/>
        <v>125.77486299523854</v>
      </c>
      <c r="G327" s="22" t="s">
        <v>20</v>
      </c>
      <c r="H327" s="23" t="s">
        <v>39</v>
      </c>
      <c r="I327" s="24" t="s">
        <v>8</v>
      </c>
      <c r="J327" s="51">
        <v>556.54999999999995</v>
      </c>
    </row>
    <row r="328" spans="1:10" x14ac:dyDescent="0.25">
      <c r="A328" s="6">
        <v>43137</v>
      </c>
      <c r="B328" s="7" t="s">
        <v>48</v>
      </c>
      <c r="C328" s="21" t="s">
        <v>21</v>
      </c>
      <c r="D328" s="5" t="s">
        <v>19</v>
      </c>
      <c r="E328" s="8">
        <v>120000</v>
      </c>
      <c r="F328" s="48">
        <f t="shared" si="5"/>
        <v>215.61405084898036</v>
      </c>
      <c r="G328" s="28" t="s">
        <v>20</v>
      </c>
      <c r="H328" s="23" t="s">
        <v>39</v>
      </c>
      <c r="I328" s="24" t="s">
        <v>8</v>
      </c>
      <c r="J328" s="51">
        <v>556.54999999999995</v>
      </c>
    </row>
    <row r="329" spans="1:10" x14ac:dyDescent="0.25">
      <c r="A329" s="6">
        <v>43137</v>
      </c>
      <c r="B329" s="7" t="s">
        <v>75</v>
      </c>
      <c r="C329" s="21" t="s">
        <v>21</v>
      </c>
      <c r="D329" s="5" t="s">
        <v>19</v>
      </c>
      <c r="E329" s="8">
        <v>40000</v>
      </c>
      <c r="F329" s="48">
        <f t="shared" si="5"/>
        <v>71.871350282993447</v>
      </c>
      <c r="G329" s="28" t="s">
        <v>20</v>
      </c>
      <c r="H329" s="23" t="s">
        <v>39</v>
      </c>
      <c r="I329" s="24" t="s">
        <v>8</v>
      </c>
      <c r="J329" s="51">
        <v>556.54999999999995</v>
      </c>
    </row>
    <row r="330" spans="1:10" x14ac:dyDescent="0.25">
      <c r="A330" s="6">
        <v>43137</v>
      </c>
      <c r="B330" s="7" t="s">
        <v>53</v>
      </c>
      <c r="C330" s="21" t="s">
        <v>21</v>
      </c>
      <c r="D330" s="5" t="s">
        <v>19</v>
      </c>
      <c r="E330" s="8">
        <v>63000</v>
      </c>
      <c r="F330" s="48">
        <f t="shared" si="5"/>
        <v>115.36771169059477</v>
      </c>
      <c r="G330" s="28" t="s">
        <v>20</v>
      </c>
      <c r="H330" s="29" t="s">
        <v>11</v>
      </c>
      <c r="I330" s="24" t="s">
        <v>8</v>
      </c>
      <c r="J330" s="51">
        <v>546.08000000000004</v>
      </c>
    </row>
    <row r="331" spans="1:10" x14ac:dyDescent="0.25">
      <c r="A331" s="6">
        <v>43137</v>
      </c>
      <c r="B331" s="7" t="s">
        <v>54</v>
      </c>
      <c r="C331" s="21" t="s">
        <v>21</v>
      </c>
      <c r="D331" s="5" t="s">
        <v>19</v>
      </c>
      <c r="E331" s="8">
        <v>63000</v>
      </c>
      <c r="F331" s="48">
        <f t="shared" si="5"/>
        <v>115.36771169059477</v>
      </c>
      <c r="G331" s="28" t="s">
        <v>20</v>
      </c>
      <c r="H331" s="29" t="s">
        <v>11</v>
      </c>
      <c r="I331" s="24" t="s">
        <v>8</v>
      </c>
      <c r="J331" s="51">
        <v>546.08000000000004</v>
      </c>
    </row>
    <row r="332" spans="1:10" x14ac:dyDescent="0.25">
      <c r="A332" s="6">
        <v>43137</v>
      </c>
      <c r="B332" s="7" t="s">
        <v>185</v>
      </c>
      <c r="C332" s="21" t="s">
        <v>12</v>
      </c>
      <c r="D332" s="5" t="s">
        <v>38</v>
      </c>
      <c r="E332" s="27">
        <v>18000</v>
      </c>
      <c r="F332" s="48">
        <f t="shared" si="5"/>
        <v>32.342107627347055</v>
      </c>
      <c r="G332" s="30" t="s">
        <v>43</v>
      </c>
      <c r="H332" s="23" t="s">
        <v>39</v>
      </c>
      <c r="I332" s="24" t="s">
        <v>8</v>
      </c>
      <c r="J332" s="51">
        <v>556.54999999999995</v>
      </c>
    </row>
    <row r="333" spans="1:10" x14ac:dyDescent="0.25">
      <c r="A333" s="6">
        <v>43137</v>
      </c>
      <c r="B333" s="7" t="s">
        <v>186</v>
      </c>
      <c r="C333" s="21" t="s">
        <v>26</v>
      </c>
      <c r="D333" s="5" t="s">
        <v>38</v>
      </c>
      <c r="E333" s="27">
        <v>48000</v>
      </c>
      <c r="F333" s="48">
        <f t="shared" si="5"/>
        <v>87.899208907119828</v>
      </c>
      <c r="G333" s="30" t="s">
        <v>43</v>
      </c>
      <c r="H333" s="29" t="s">
        <v>11</v>
      </c>
      <c r="I333" s="24" t="s">
        <v>8</v>
      </c>
      <c r="J333" s="51">
        <v>546.08000000000004</v>
      </c>
    </row>
    <row r="334" spans="1:10" x14ac:dyDescent="0.25">
      <c r="A334" s="6">
        <v>43138</v>
      </c>
      <c r="B334" s="7" t="s">
        <v>76</v>
      </c>
      <c r="C334" s="21" t="s">
        <v>12</v>
      </c>
      <c r="D334" s="5" t="s">
        <v>10</v>
      </c>
      <c r="E334" s="27">
        <v>3000</v>
      </c>
      <c r="F334" s="48">
        <f t="shared" si="5"/>
        <v>5.3903512712245085</v>
      </c>
      <c r="G334" s="30" t="s">
        <v>34</v>
      </c>
      <c r="H334" s="23" t="s">
        <v>39</v>
      </c>
      <c r="I334" s="24" t="s">
        <v>8</v>
      </c>
      <c r="J334" s="51">
        <v>556.54999999999995</v>
      </c>
    </row>
    <row r="335" spans="1:10" x14ac:dyDescent="0.25">
      <c r="A335" s="6">
        <v>43139</v>
      </c>
      <c r="B335" s="7" t="s">
        <v>77</v>
      </c>
      <c r="C335" s="21" t="s">
        <v>14</v>
      </c>
      <c r="D335" s="5" t="s">
        <v>38</v>
      </c>
      <c r="E335" s="27">
        <v>5000</v>
      </c>
      <c r="F335" s="48">
        <f t="shared" si="5"/>
        <v>9.1561675944916487</v>
      </c>
      <c r="G335" s="30" t="s">
        <v>43</v>
      </c>
      <c r="H335" s="29" t="s">
        <v>11</v>
      </c>
      <c r="I335" s="24" t="s">
        <v>8</v>
      </c>
      <c r="J335" s="51">
        <v>546.08000000000004</v>
      </c>
    </row>
    <row r="336" spans="1:10" x14ac:dyDescent="0.25">
      <c r="A336" s="6">
        <v>43139</v>
      </c>
      <c r="B336" s="7" t="s">
        <v>78</v>
      </c>
      <c r="C336" s="21" t="s">
        <v>22</v>
      </c>
      <c r="D336" s="5" t="s">
        <v>19</v>
      </c>
      <c r="E336" s="27">
        <v>240000</v>
      </c>
      <c r="F336" s="48">
        <f t="shared" si="5"/>
        <v>439.49604453559914</v>
      </c>
      <c r="G336" s="30" t="s">
        <v>24</v>
      </c>
      <c r="H336" s="29" t="s">
        <v>11</v>
      </c>
      <c r="I336" s="24" t="s">
        <v>8</v>
      </c>
      <c r="J336" s="51">
        <v>546.08000000000004</v>
      </c>
    </row>
    <row r="337" spans="1:10" x14ac:dyDescent="0.25">
      <c r="A337" s="6">
        <v>43140</v>
      </c>
      <c r="B337" s="7" t="s">
        <v>79</v>
      </c>
      <c r="C337" s="21" t="s">
        <v>9</v>
      </c>
      <c r="D337" s="5" t="s">
        <v>10</v>
      </c>
      <c r="E337" s="27">
        <v>5500</v>
      </c>
      <c r="F337" s="48">
        <f t="shared" si="5"/>
        <v>10.071784353940814</v>
      </c>
      <c r="G337" s="30" t="s">
        <v>34</v>
      </c>
      <c r="H337" s="29" t="s">
        <v>11</v>
      </c>
      <c r="I337" s="24" t="s">
        <v>8</v>
      </c>
      <c r="J337" s="51">
        <v>546.08000000000004</v>
      </c>
    </row>
    <row r="338" spans="1:10" x14ac:dyDescent="0.25">
      <c r="A338" s="6">
        <v>43140</v>
      </c>
      <c r="B338" s="7" t="s">
        <v>80</v>
      </c>
      <c r="C338" s="21" t="s">
        <v>12</v>
      </c>
      <c r="D338" s="5" t="s">
        <v>10</v>
      </c>
      <c r="E338" s="27">
        <v>500</v>
      </c>
      <c r="F338" s="48">
        <f t="shared" si="5"/>
        <v>0.91561675944916487</v>
      </c>
      <c r="G338" s="30" t="s">
        <v>34</v>
      </c>
      <c r="H338" s="29" t="s">
        <v>11</v>
      </c>
      <c r="I338" s="24" t="s">
        <v>8</v>
      </c>
      <c r="J338" s="51">
        <v>546.08000000000004</v>
      </c>
    </row>
    <row r="339" spans="1:10" x14ac:dyDescent="0.25">
      <c r="A339" s="6">
        <v>43143</v>
      </c>
      <c r="B339" s="7" t="s">
        <v>81</v>
      </c>
      <c r="C339" s="21" t="s">
        <v>14</v>
      </c>
      <c r="D339" s="5" t="s">
        <v>23</v>
      </c>
      <c r="E339" s="27">
        <v>10000</v>
      </c>
      <c r="F339" s="48">
        <f t="shared" si="5"/>
        <v>18.312335188983297</v>
      </c>
      <c r="G339" s="30" t="s">
        <v>24</v>
      </c>
      <c r="H339" s="29" t="s">
        <v>11</v>
      </c>
      <c r="I339" s="24" t="s">
        <v>8</v>
      </c>
      <c r="J339" s="51">
        <v>546.08000000000004</v>
      </c>
    </row>
    <row r="340" spans="1:10" x14ac:dyDescent="0.25">
      <c r="A340" s="6">
        <v>43143</v>
      </c>
      <c r="B340" s="7" t="s">
        <v>82</v>
      </c>
      <c r="C340" s="21" t="s">
        <v>14</v>
      </c>
      <c r="D340" s="5" t="s">
        <v>23</v>
      </c>
      <c r="E340" s="8">
        <v>5000</v>
      </c>
      <c r="F340" s="48">
        <f t="shared" si="5"/>
        <v>9.1561675944916487</v>
      </c>
      <c r="G340" s="30" t="s">
        <v>34</v>
      </c>
      <c r="H340" s="29" t="s">
        <v>11</v>
      </c>
      <c r="I340" s="24" t="s">
        <v>8</v>
      </c>
      <c r="J340" s="51">
        <v>546.08000000000004</v>
      </c>
    </row>
    <row r="341" spans="1:10" x14ac:dyDescent="0.25">
      <c r="A341" s="6">
        <v>43143</v>
      </c>
      <c r="B341" s="7" t="s">
        <v>83</v>
      </c>
      <c r="C341" s="21" t="s">
        <v>14</v>
      </c>
      <c r="D341" s="9" t="s">
        <v>19</v>
      </c>
      <c r="E341" s="8">
        <v>5000</v>
      </c>
      <c r="F341" s="48">
        <f t="shared" si="5"/>
        <v>9.1561675944916487</v>
      </c>
      <c r="G341" s="22" t="s">
        <v>20</v>
      </c>
      <c r="H341" s="26" t="s">
        <v>11</v>
      </c>
      <c r="I341" s="24" t="s">
        <v>8</v>
      </c>
      <c r="J341" s="51">
        <v>546.08000000000004</v>
      </c>
    </row>
    <row r="342" spans="1:10" x14ac:dyDescent="0.25">
      <c r="A342" s="6">
        <v>43143</v>
      </c>
      <c r="B342" s="7" t="s">
        <v>84</v>
      </c>
      <c r="C342" s="21" t="s">
        <v>14</v>
      </c>
      <c r="D342" s="9" t="s">
        <v>15</v>
      </c>
      <c r="E342" s="8">
        <v>5000</v>
      </c>
      <c r="F342" s="48">
        <f t="shared" si="5"/>
        <v>9.1561675944916487</v>
      </c>
      <c r="G342" s="19" t="s">
        <v>17</v>
      </c>
      <c r="H342" s="26" t="s">
        <v>11</v>
      </c>
      <c r="I342" s="24" t="s">
        <v>8</v>
      </c>
      <c r="J342" s="51">
        <v>546.08000000000004</v>
      </c>
    </row>
    <row r="343" spans="1:10" x14ac:dyDescent="0.25">
      <c r="A343" s="6">
        <v>43143</v>
      </c>
      <c r="B343" s="7" t="s">
        <v>85</v>
      </c>
      <c r="C343" s="21" t="s">
        <v>14</v>
      </c>
      <c r="D343" s="9" t="s">
        <v>15</v>
      </c>
      <c r="E343" s="8">
        <v>5000</v>
      </c>
      <c r="F343" s="48">
        <f t="shared" si="5"/>
        <v>9.1561675944916487</v>
      </c>
      <c r="G343" s="19" t="s">
        <v>16</v>
      </c>
      <c r="H343" s="26" t="s">
        <v>11</v>
      </c>
      <c r="I343" s="24" t="s">
        <v>8</v>
      </c>
      <c r="J343" s="51">
        <v>546.08000000000004</v>
      </c>
    </row>
    <row r="344" spans="1:10" x14ac:dyDescent="0.25">
      <c r="A344" s="6">
        <v>43143</v>
      </c>
      <c r="B344" s="7" t="s">
        <v>86</v>
      </c>
      <c r="C344" s="21" t="s">
        <v>14</v>
      </c>
      <c r="D344" s="9" t="s">
        <v>10</v>
      </c>
      <c r="E344" s="8">
        <v>5000</v>
      </c>
      <c r="F344" s="48">
        <f t="shared" si="5"/>
        <v>9.1561675944916487</v>
      </c>
      <c r="G344" s="22" t="s">
        <v>34</v>
      </c>
      <c r="H344" s="23" t="s">
        <v>11</v>
      </c>
      <c r="I344" s="24" t="s">
        <v>8</v>
      </c>
      <c r="J344" s="51">
        <v>546.08000000000004</v>
      </c>
    </row>
    <row r="345" spans="1:10" x14ac:dyDescent="0.25">
      <c r="A345" s="6">
        <v>43143</v>
      </c>
      <c r="B345" s="7" t="s">
        <v>87</v>
      </c>
      <c r="C345" s="21" t="s">
        <v>14</v>
      </c>
      <c r="D345" s="9" t="s">
        <v>13</v>
      </c>
      <c r="E345" s="8">
        <v>5000</v>
      </c>
      <c r="F345" s="48">
        <f t="shared" si="5"/>
        <v>9.1561675944916487</v>
      </c>
      <c r="G345" s="22" t="s">
        <v>25</v>
      </c>
      <c r="H345" s="23" t="s">
        <v>11</v>
      </c>
      <c r="I345" s="24" t="s">
        <v>8</v>
      </c>
      <c r="J345" s="51">
        <v>546.08000000000004</v>
      </c>
    </row>
    <row r="346" spans="1:10" x14ac:dyDescent="0.25">
      <c r="A346" s="6">
        <v>43143</v>
      </c>
      <c r="B346" s="7" t="s">
        <v>88</v>
      </c>
      <c r="C346" s="25" t="s">
        <v>12</v>
      </c>
      <c r="D346" s="7" t="s">
        <v>23</v>
      </c>
      <c r="E346" s="8">
        <v>23100</v>
      </c>
      <c r="F346" s="48">
        <f t="shared" si="5"/>
        <v>42.301494286551417</v>
      </c>
      <c r="G346" s="19" t="s">
        <v>180</v>
      </c>
      <c r="H346" s="26" t="s">
        <v>11</v>
      </c>
      <c r="I346" s="24" t="s">
        <v>8</v>
      </c>
      <c r="J346" s="51">
        <v>546.08000000000004</v>
      </c>
    </row>
    <row r="347" spans="1:10" x14ac:dyDescent="0.25">
      <c r="A347" s="6">
        <v>43143</v>
      </c>
      <c r="B347" s="7" t="s">
        <v>89</v>
      </c>
      <c r="C347" s="25" t="s">
        <v>26</v>
      </c>
      <c r="D347" s="7" t="s">
        <v>23</v>
      </c>
      <c r="E347" s="8">
        <v>39200</v>
      </c>
      <c r="F347" s="48">
        <f t="shared" si="5"/>
        <v>71.784353940814526</v>
      </c>
      <c r="G347" s="19" t="s">
        <v>180</v>
      </c>
      <c r="H347" s="26" t="s">
        <v>11</v>
      </c>
      <c r="I347" s="24" t="s">
        <v>8</v>
      </c>
      <c r="J347" s="51">
        <v>546.08000000000004</v>
      </c>
    </row>
    <row r="348" spans="1:10" x14ac:dyDescent="0.25">
      <c r="A348" s="6">
        <v>43143</v>
      </c>
      <c r="B348" s="7" t="s">
        <v>90</v>
      </c>
      <c r="C348" s="21" t="s">
        <v>12</v>
      </c>
      <c r="D348" s="9" t="s">
        <v>13</v>
      </c>
      <c r="E348" s="8">
        <v>40000</v>
      </c>
      <c r="F348" s="48">
        <f t="shared" si="5"/>
        <v>73.24934075593319</v>
      </c>
      <c r="G348" s="22" t="s">
        <v>25</v>
      </c>
      <c r="H348" s="26" t="s">
        <v>11</v>
      </c>
      <c r="I348" s="24" t="s">
        <v>8</v>
      </c>
      <c r="J348" s="51">
        <v>546.08000000000004</v>
      </c>
    </row>
    <row r="349" spans="1:10" x14ac:dyDescent="0.25">
      <c r="A349" s="6">
        <v>43143</v>
      </c>
      <c r="B349" s="7" t="s">
        <v>91</v>
      </c>
      <c r="C349" s="21" t="s">
        <v>12</v>
      </c>
      <c r="D349" s="5" t="s">
        <v>13</v>
      </c>
      <c r="E349" s="8">
        <v>2000</v>
      </c>
      <c r="F349" s="48">
        <f t="shared" si="5"/>
        <v>3.6624670377966595</v>
      </c>
      <c r="G349" s="28" t="s">
        <v>25</v>
      </c>
      <c r="H349" s="29" t="s">
        <v>11</v>
      </c>
      <c r="I349" s="24" t="s">
        <v>8</v>
      </c>
      <c r="J349" s="51">
        <v>546.08000000000004</v>
      </c>
    </row>
    <row r="350" spans="1:10" x14ac:dyDescent="0.25">
      <c r="A350" s="6">
        <v>43143</v>
      </c>
      <c r="B350" s="7" t="s">
        <v>92</v>
      </c>
      <c r="C350" s="21" t="s">
        <v>12</v>
      </c>
      <c r="D350" s="5" t="s">
        <v>15</v>
      </c>
      <c r="E350" s="8">
        <v>36000</v>
      </c>
      <c r="F350" s="48">
        <f t="shared" si="5"/>
        <v>65.924406680339871</v>
      </c>
      <c r="G350" s="28" t="s">
        <v>17</v>
      </c>
      <c r="H350" s="29" t="s">
        <v>11</v>
      </c>
      <c r="I350" s="24" t="s">
        <v>8</v>
      </c>
      <c r="J350" s="51">
        <v>546.08000000000004</v>
      </c>
    </row>
    <row r="351" spans="1:10" x14ac:dyDescent="0.25">
      <c r="A351" s="6">
        <v>43143</v>
      </c>
      <c r="B351" s="7" t="s">
        <v>93</v>
      </c>
      <c r="C351" s="21" t="s">
        <v>18</v>
      </c>
      <c r="D351" s="5" t="s">
        <v>15</v>
      </c>
      <c r="E351" s="8">
        <v>2000</v>
      </c>
      <c r="F351" s="48">
        <f t="shared" si="5"/>
        <v>3.6624670377966595</v>
      </c>
      <c r="G351" s="28" t="s">
        <v>17</v>
      </c>
      <c r="H351" s="29" t="s">
        <v>11</v>
      </c>
      <c r="I351" s="24" t="s">
        <v>8</v>
      </c>
      <c r="J351" s="51">
        <v>546.08000000000004</v>
      </c>
    </row>
    <row r="352" spans="1:10" x14ac:dyDescent="0.25">
      <c r="A352" s="6">
        <v>43143</v>
      </c>
      <c r="B352" s="7" t="s">
        <v>94</v>
      </c>
      <c r="C352" s="21" t="s">
        <v>12</v>
      </c>
      <c r="D352" s="5" t="s">
        <v>15</v>
      </c>
      <c r="E352" s="8">
        <v>7000</v>
      </c>
      <c r="F352" s="48">
        <f t="shared" si="5"/>
        <v>12.818634632288308</v>
      </c>
      <c r="G352" s="28" t="s">
        <v>17</v>
      </c>
      <c r="H352" s="29" t="s">
        <v>11</v>
      </c>
      <c r="I352" s="24" t="s">
        <v>8</v>
      </c>
      <c r="J352" s="51">
        <v>546.08000000000004</v>
      </c>
    </row>
    <row r="353" spans="1:10" x14ac:dyDescent="0.25">
      <c r="A353" s="6">
        <v>43143</v>
      </c>
      <c r="B353" s="7" t="s">
        <v>95</v>
      </c>
      <c r="C353" s="21" t="s">
        <v>12</v>
      </c>
      <c r="D353" s="5" t="s">
        <v>10</v>
      </c>
      <c r="E353" s="8">
        <v>12500</v>
      </c>
      <c r="F353" s="48">
        <f t="shared" si="5"/>
        <v>22.890418986229122</v>
      </c>
      <c r="G353" s="30" t="s">
        <v>34</v>
      </c>
      <c r="H353" s="29" t="s">
        <v>11</v>
      </c>
      <c r="I353" s="24" t="s">
        <v>8</v>
      </c>
      <c r="J353" s="51">
        <v>546.08000000000004</v>
      </c>
    </row>
    <row r="354" spans="1:10" x14ac:dyDescent="0.25">
      <c r="A354" s="6">
        <v>43143</v>
      </c>
      <c r="B354" s="7" t="s">
        <v>96</v>
      </c>
      <c r="C354" s="21" t="s">
        <v>12</v>
      </c>
      <c r="D354" s="5" t="s">
        <v>174</v>
      </c>
      <c r="E354" s="8">
        <v>31100</v>
      </c>
      <c r="F354" s="48">
        <f t="shared" si="5"/>
        <v>56.951362437738055</v>
      </c>
      <c r="G354" s="30" t="s">
        <v>16</v>
      </c>
      <c r="H354" s="29" t="s">
        <v>11</v>
      </c>
      <c r="I354" s="24" t="s">
        <v>8</v>
      </c>
      <c r="J354" s="51">
        <v>546.08000000000004</v>
      </c>
    </row>
    <row r="355" spans="1:10" x14ac:dyDescent="0.25">
      <c r="A355" s="6">
        <v>43143</v>
      </c>
      <c r="B355" s="7" t="s">
        <v>97</v>
      </c>
      <c r="C355" s="21" t="s">
        <v>12</v>
      </c>
      <c r="D355" s="5" t="s">
        <v>19</v>
      </c>
      <c r="E355" s="8">
        <v>22600</v>
      </c>
      <c r="F355" s="48">
        <f t="shared" si="5"/>
        <v>41.385877527102252</v>
      </c>
      <c r="G355" s="30" t="s">
        <v>20</v>
      </c>
      <c r="H355" s="29" t="s">
        <v>11</v>
      </c>
      <c r="I355" s="24" t="s">
        <v>8</v>
      </c>
      <c r="J355" s="51">
        <v>546.08000000000004</v>
      </c>
    </row>
    <row r="356" spans="1:10" x14ac:dyDescent="0.25">
      <c r="A356" s="6">
        <v>43143</v>
      </c>
      <c r="B356" s="7" t="s">
        <v>98</v>
      </c>
      <c r="C356" s="21" t="s">
        <v>12</v>
      </c>
      <c r="D356" s="5" t="s">
        <v>15</v>
      </c>
      <c r="E356" s="8">
        <v>15000</v>
      </c>
      <c r="F356" s="48">
        <f t="shared" si="5"/>
        <v>27.468502783474946</v>
      </c>
      <c r="G356" s="28" t="s">
        <v>16</v>
      </c>
      <c r="H356" s="32" t="s">
        <v>11</v>
      </c>
      <c r="I356" s="24" t="s">
        <v>8</v>
      </c>
      <c r="J356" s="51">
        <v>546.08000000000004</v>
      </c>
    </row>
    <row r="357" spans="1:10" x14ac:dyDescent="0.25">
      <c r="A357" s="6">
        <v>43143</v>
      </c>
      <c r="B357" s="7" t="s">
        <v>99</v>
      </c>
      <c r="C357" s="21" t="s">
        <v>12</v>
      </c>
      <c r="D357" s="5" t="s">
        <v>15</v>
      </c>
      <c r="E357" s="8">
        <f>1500+4000+2500+2500+5000</f>
        <v>15500</v>
      </c>
      <c r="F357" s="48">
        <f t="shared" si="5"/>
        <v>28.384119542924111</v>
      </c>
      <c r="G357" s="28" t="s">
        <v>16</v>
      </c>
      <c r="H357" s="32" t="s">
        <v>11</v>
      </c>
      <c r="I357" s="24" t="s">
        <v>8</v>
      </c>
      <c r="J357" s="51">
        <v>546.08000000000004</v>
      </c>
    </row>
    <row r="358" spans="1:10" x14ac:dyDescent="0.25">
      <c r="A358" s="6">
        <v>43143</v>
      </c>
      <c r="B358" s="5" t="s">
        <v>100</v>
      </c>
      <c r="C358" s="21" t="s">
        <v>12</v>
      </c>
      <c r="D358" s="5" t="s">
        <v>15</v>
      </c>
      <c r="E358" s="8">
        <v>5000</v>
      </c>
      <c r="F358" s="48">
        <f t="shared" si="5"/>
        <v>9.1561675944916487</v>
      </c>
      <c r="G358" s="28" t="s">
        <v>16</v>
      </c>
      <c r="H358" s="32" t="s">
        <v>11</v>
      </c>
      <c r="I358" s="24" t="s">
        <v>8</v>
      </c>
      <c r="J358" s="51">
        <v>546.08000000000004</v>
      </c>
    </row>
    <row r="359" spans="1:10" x14ac:dyDescent="0.25">
      <c r="A359" s="6">
        <v>43143</v>
      </c>
      <c r="B359" s="5" t="s">
        <v>101</v>
      </c>
      <c r="C359" s="21" t="s">
        <v>12</v>
      </c>
      <c r="D359" s="5" t="s">
        <v>15</v>
      </c>
      <c r="E359" s="8">
        <v>23000</v>
      </c>
      <c r="F359" s="48">
        <f t="shared" si="5"/>
        <v>42.118370934661584</v>
      </c>
      <c r="G359" s="28" t="s">
        <v>16</v>
      </c>
      <c r="H359" s="29" t="s">
        <v>11</v>
      </c>
      <c r="I359" s="24" t="s">
        <v>8</v>
      </c>
      <c r="J359" s="51">
        <v>546.08000000000004</v>
      </c>
    </row>
    <row r="360" spans="1:10" x14ac:dyDescent="0.25">
      <c r="A360" s="6">
        <v>43143</v>
      </c>
      <c r="B360" s="5" t="s">
        <v>102</v>
      </c>
      <c r="C360" s="21" t="s">
        <v>18</v>
      </c>
      <c r="D360" s="5" t="s">
        <v>15</v>
      </c>
      <c r="E360" s="8">
        <v>5500</v>
      </c>
      <c r="F360" s="48">
        <f t="shared" si="5"/>
        <v>10.071784353940814</v>
      </c>
      <c r="G360" s="28" t="s">
        <v>16</v>
      </c>
      <c r="H360" s="32" t="s">
        <v>11</v>
      </c>
      <c r="I360" s="24" t="s">
        <v>8</v>
      </c>
      <c r="J360" s="51">
        <v>546.08000000000004</v>
      </c>
    </row>
    <row r="361" spans="1:10" x14ac:dyDescent="0.25">
      <c r="A361" s="6">
        <v>43143</v>
      </c>
      <c r="B361" s="5" t="s">
        <v>103</v>
      </c>
      <c r="C361" s="21" t="s">
        <v>12</v>
      </c>
      <c r="D361" s="5" t="s">
        <v>15</v>
      </c>
      <c r="E361" s="8">
        <v>25000</v>
      </c>
      <c r="F361" s="48">
        <f t="shared" si="5"/>
        <v>45.780837972458244</v>
      </c>
      <c r="G361" s="28" t="s">
        <v>16</v>
      </c>
      <c r="H361" s="29" t="s">
        <v>11</v>
      </c>
      <c r="I361" s="24" t="s">
        <v>8</v>
      </c>
      <c r="J361" s="51">
        <v>546.08000000000004</v>
      </c>
    </row>
    <row r="362" spans="1:10" x14ac:dyDescent="0.25">
      <c r="A362" s="6">
        <v>43143</v>
      </c>
      <c r="B362" s="7" t="s">
        <v>187</v>
      </c>
      <c r="C362" s="21" t="s">
        <v>12</v>
      </c>
      <c r="D362" s="5" t="s">
        <v>15</v>
      </c>
      <c r="E362" s="8">
        <v>6000</v>
      </c>
      <c r="F362" s="48">
        <f t="shared" si="5"/>
        <v>10.987401113389978</v>
      </c>
      <c r="G362" s="28" t="s">
        <v>16</v>
      </c>
      <c r="H362" s="29" t="s">
        <v>11</v>
      </c>
      <c r="I362" s="24" t="s">
        <v>8</v>
      </c>
      <c r="J362" s="51">
        <v>546.08000000000004</v>
      </c>
    </row>
    <row r="363" spans="1:10" x14ac:dyDescent="0.25">
      <c r="A363" s="6">
        <v>43143</v>
      </c>
      <c r="B363" s="7" t="s">
        <v>658</v>
      </c>
      <c r="C363" s="21" t="s">
        <v>481</v>
      </c>
      <c r="D363" s="5" t="s">
        <v>10</v>
      </c>
      <c r="E363" s="8">
        <v>10000</v>
      </c>
      <c r="F363" s="48">
        <f t="shared" si="5"/>
        <v>18.312335188983297</v>
      </c>
      <c r="G363" s="28" t="s">
        <v>34</v>
      </c>
      <c r="H363" s="29" t="s">
        <v>11</v>
      </c>
      <c r="I363" s="24" t="s">
        <v>8</v>
      </c>
      <c r="J363" s="51">
        <v>546.08000000000004</v>
      </c>
    </row>
    <row r="364" spans="1:10" x14ac:dyDescent="0.25">
      <c r="A364" s="6">
        <v>43143</v>
      </c>
      <c r="B364" s="5" t="s">
        <v>212</v>
      </c>
      <c r="C364" s="21" t="s">
        <v>21</v>
      </c>
      <c r="D364" s="5" t="s">
        <v>15</v>
      </c>
      <c r="E364" s="8">
        <v>200000</v>
      </c>
      <c r="F364" s="48">
        <f t="shared" si="5"/>
        <v>366.24670377966595</v>
      </c>
      <c r="G364" s="28" t="s">
        <v>24</v>
      </c>
      <c r="H364" s="29" t="s">
        <v>11</v>
      </c>
      <c r="I364" s="24" t="s">
        <v>8</v>
      </c>
      <c r="J364" s="51">
        <v>546.08000000000004</v>
      </c>
    </row>
    <row r="365" spans="1:10" x14ac:dyDescent="0.25">
      <c r="A365" s="6">
        <v>43144</v>
      </c>
      <c r="B365" s="5" t="s">
        <v>211</v>
      </c>
      <c r="C365" s="21" t="s">
        <v>21</v>
      </c>
      <c r="D365" s="5" t="s">
        <v>15</v>
      </c>
      <c r="E365" s="8">
        <v>150000</v>
      </c>
      <c r="F365" s="48">
        <f t="shared" si="5"/>
        <v>274.68502783474946</v>
      </c>
      <c r="G365" s="28" t="s">
        <v>24</v>
      </c>
      <c r="H365" s="29" t="s">
        <v>11</v>
      </c>
      <c r="I365" s="24" t="s">
        <v>8</v>
      </c>
      <c r="J365" s="51">
        <v>546.08000000000004</v>
      </c>
    </row>
    <row r="366" spans="1:10" x14ac:dyDescent="0.25">
      <c r="A366" s="6">
        <v>43144</v>
      </c>
      <c r="B366" s="7" t="s">
        <v>104</v>
      </c>
      <c r="C366" s="21" t="s">
        <v>12</v>
      </c>
      <c r="D366" s="5" t="s">
        <v>15</v>
      </c>
      <c r="E366" s="8">
        <v>20000</v>
      </c>
      <c r="F366" s="48">
        <f t="shared" si="5"/>
        <v>36.624670377966595</v>
      </c>
      <c r="G366" s="28" t="s">
        <v>16</v>
      </c>
      <c r="H366" s="29" t="s">
        <v>11</v>
      </c>
      <c r="I366" s="24" t="s">
        <v>8</v>
      </c>
      <c r="J366" s="51">
        <v>546.08000000000004</v>
      </c>
    </row>
    <row r="367" spans="1:10" x14ac:dyDescent="0.25">
      <c r="A367" s="6">
        <v>43144</v>
      </c>
      <c r="B367" s="7" t="s">
        <v>105</v>
      </c>
      <c r="C367" s="21" t="s">
        <v>12</v>
      </c>
      <c r="D367" s="5" t="s">
        <v>15</v>
      </c>
      <c r="E367" s="8">
        <v>5500</v>
      </c>
      <c r="F367" s="48">
        <f t="shared" si="5"/>
        <v>10.071784353940814</v>
      </c>
      <c r="G367" s="28" t="s">
        <v>17</v>
      </c>
      <c r="H367" s="29" t="s">
        <v>11</v>
      </c>
      <c r="I367" s="24" t="s">
        <v>8</v>
      </c>
      <c r="J367" s="51">
        <v>546.08000000000004</v>
      </c>
    </row>
    <row r="368" spans="1:10" x14ac:dyDescent="0.25">
      <c r="A368" s="6">
        <v>43144</v>
      </c>
      <c r="B368" s="7" t="s">
        <v>106</v>
      </c>
      <c r="C368" s="21" t="s">
        <v>14</v>
      </c>
      <c r="D368" s="5" t="s">
        <v>23</v>
      </c>
      <c r="E368" s="8">
        <v>13100</v>
      </c>
      <c r="F368" s="48">
        <f t="shared" si="5"/>
        <v>23.98915909756812</v>
      </c>
      <c r="G368" s="28" t="s">
        <v>24</v>
      </c>
      <c r="H368" s="29" t="s">
        <v>11</v>
      </c>
      <c r="I368" s="24" t="s">
        <v>8</v>
      </c>
      <c r="J368" s="51">
        <v>546.08000000000004</v>
      </c>
    </row>
    <row r="369" spans="1:10" x14ac:dyDescent="0.25">
      <c r="A369" s="6">
        <v>43144</v>
      </c>
      <c r="B369" s="7" t="s">
        <v>107</v>
      </c>
      <c r="C369" s="21" t="s">
        <v>481</v>
      </c>
      <c r="D369" s="5" t="s">
        <v>10</v>
      </c>
      <c r="E369" s="8">
        <v>20000</v>
      </c>
      <c r="F369" s="48">
        <f t="shared" si="5"/>
        <v>36.624670377966595</v>
      </c>
      <c r="G369" s="28" t="s">
        <v>34</v>
      </c>
      <c r="H369" s="29" t="s">
        <v>11</v>
      </c>
      <c r="I369" s="24" t="s">
        <v>8</v>
      </c>
      <c r="J369" s="51">
        <v>546.08000000000004</v>
      </c>
    </row>
    <row r="370" spans="1:10" x14ac:dyDescent="0.25">
      <c r="A370" s="6">
        <v>43145</v>
      </c>
      <c r="B370" s="7" t="s">
        <v>108</v>
      </c>
      <c r="C370" s="21" t="s">
        <v>12</v>
      </c>
      <c r="D370" s="5" t="s">
        <v>15</v>
      </c>
      <c r="E370" s="8">
        <v>6000</v>
      </c>
      <c r="F370" s="48">
        <f t="shared" si="5"/>
        <v>10.987401113389978</v>
      </c>
      <c r="G370" s="28" t="s">
        <v>17</v>
      </c>
      <c r="H370" s="29" t="s">
        <v>11</v>
      </c>
      <c r="I370" s="24" t="s">
        <v>8</v>
      </c>
      <c r="J370" s="51">
        <v>546.08000000000004</v>
      </c>
    </row>
    <row r="371" spans="1:10" x14ac:dyDescent="0.25">
      <c r="A371" s="6">
        <v>43145</v>
      </c>
      <c r="B371" s="7" t="s">
        <v>109</v>
      </c>
      <c r="C371" s="21" t="s">
        <v>18</v>
      </c>
      <c r="D371" s="5" t="s">
        <v>15</v>
      </c>
      <c r="E371" s="8">
        <v>5000</v>
      </c>
      <c r="F371" s="48">
        <f t="shared" si="5"/>
        <v>9.1561675944916487</v>
      </c>
      <c r="G371" s="28" t="s">
        <v>16</v>
      </c>
      <c r="H371" s="29" t="s">
        <v>11</v>
      </c>
      <c r="I371" s="24" t="s">
        <v>8</v>
      </c>
      <c r="J371" s="51">
        <v>546.08000000000004</v>
      </c>
    </row>
    <row r="372" spans="1:10" x14ac:dyDescent="0.25">
      <c r="A372" s="6">
        <v>43145</v>
      </c>
      <c r="B372" s="7" t="s">
        <v>110</v>
      </c>
      <c r="C372" s="21" t="s">
        <v>12</v>
      </c>
      <c r="D372" s="5" t="s">
        <v>15</v>
      </c>
      <c r="E372" s="8">
        <v>5500</v>
      </c>
      <c r="F372" s="48">
        <f t="shared" si="5"/>
        <v>10.071784353940814</v>
      </c>
      <c r="G372" s="28" t="s">
        <v>16</v>
      </c>
      <c r="H372" s="29" t="s">
        <v>11</v>
      </c>
      <c r="I372" s="24" t="s">
        <v>8</v>
      </c>
      <c r="J372" s="51">
        <v>546.08000000000004</v>
      </c>
    </row>
    <row r="373" spans="1:10" x14ac:dyDescent="0.25">
      <c r="A373" s="6">
        <v>43145</v>
      </c>
      <c r="B373" s="7" t="s">
        <v>111</v>
      </c>
      <c r="C373" s="21" t="s">
        <v>481</v>
      </c>
      <c r="D373" s="5" t="s">
        <v>10</v>
      </c>
      <c r="E373" s="8">
        <v>43000</v>
      </c>
      <c r="F373" s="48">
        <f t="shared" si="5"/>
        <v>78.743041312628179</v>
      </c>
      <c r="G373" s="28" t="s">
        <v>180</v>
      </c>
      <c r="H373" s="29" t="s">
        <v>11</v>
      </c>
      <c r="I373" s="24" t="s">
        <v>8</v>
      </c>
      <c r="J373" s="51">
        <v>546.08000000000004</v>
      </c>
    </row>
    <row r="374" spans="1:10" x14ac:dyDescent="0.25">
      <c r="A374" s="6">
        <v>43146</v>
      </c>
      <c r="B374" s="7" t="s">
        <v>112</v>
      </c>
      <c r="C374" s="21" t="s">
        <v>18</v>
      </c>
      <c r="D374" s="5" t="s">
        <v>15</v>
      </c>
      <c r="E374" s="8">
        <v>1500</v>
      </c>
      <c r="F374" s="48">
        <f t="shared" si="5"/>
        <v>2.7468502783474946</v>
      </c>
      <c r="G374" s="28" t="s">
        <v>16</v>
      </c>
      <c r="H374" s="29" t="s">
        <v>11</v>
      </c>
      <c r="I374" s="24" t="s">
        <v>8</v>
      </c>
      <c r="J374" s="51">
        <v>546.08000000000004</v>
      </c>
    </row>
    <row r="375" spans="1:10" x14ac:dyDescent="0.25">
      <c r="A375" s="6">
        <v>43150</v>
      </c>
      <c r="B375" s="7" t="s">
        <v>113</v>
      </c>
      <c r="C375" s="21" t="s">
        <v>12</v>
      </c>
      <c r="D375" s="5" t="s">
        <v>19</v>
      </c>
      <c r="E375" s="8">
        <v>6000</v>
      </c>
      <c r="F375" s="48">
        <f t="shared" si="5"/>
        <v>10.987401113389978</v>
      </c>
      <c r="G375" s="28" t="s">
        <v>20</v>
      </c>
      <c r="H375" s="29" t="s">
        <v>11</v>
      </c>
      <c r="I375" s="24" t="s">
        <v>8</v>
      </c>
      <c r="J375" s="51">
        <v>546.08000000000004</v>
      </c>
    </row>
    <row r="376" spans="1:10" x14ac:dyDescent="0.25">
      <c r="A376" s="6">
        <v>43150</v>
      </c>
      <c r="B376" s="7" t="s">
        <v>209</v>
      </c>
      <c r="C376" s="21" t="s">
        <v>12</v>
      </c>
      <c r="D376" s="5" t="s">
        <v>19</v>
      </c>
      <c r="E376" s="8">
        <v>1000</v>
      </c>
      <c r="F376" s="48">
        <f t="shared" si="5"/>
        <v>1.8312335188983297</v>
      </c>
      <c r="G376" s="28" t="s">
        <v>20</v>
      </c>
      <c r="H376" s="29" t="s">
        <v>11</v>
      </c>
      <c r="I376" s="24" t="s">
        <v>8</v>
      </c>
      <c r="J376" s="51">
        <v>546.08000000000004</v>
      </c>
    </row>
    <row r="377" spans="1:10" x14ac:dyDescent="0.25">
      <c r="A377" s="6">
        <v>43150</v>
      </c>
      <c r="B377" s="7" t="s">
        <v>188</v>
      </c>
      <c r="C377" s="21" t="s">
        <v>12</v>
      </c>
      <c r="D377" s="5" t="s">
        <v>13</v>
      </c>
      <c r="E377" s="8">
        <v>8000</v>
      </c>
      <c r="F377" s="48">
        <f t="shared" si="5"/>
        <v>15.349488670158674</v>
      </c>
      <c r="G377" s="28" t="s">
        <v>25</v>
      </c>
      <c r="H377" s="29" t="s">
        <v>485</v>
      </c>
      <c r="I377" s="24" t="s">
        <v>8</v>
      </c>
      <c r="J377" s="51">
        <v>521.19000000000005</v>
      </c>
    </row>
    <row r="378" spans="1:10" x14ac:dyDescent="0.25">
      <c r="A378" s="6">
        <v>43150</v>
      </c>
      <c r="B378" s="7" t="s">
        <v>210</v>
      </c>
      <c r="C378" s="21" t="s">
        <v>12</v>
      </c>
      <c r="D378" s="5" t="s">
        <v>13</v>
      </c>
      <c r="E378" s="8">
        <v>1000</v>
      </c>
      <c r="F378" s="48">
        <f t="shared" si="5"/>
        <v>1.8312335188983297</v>
      </c>
      <c r="G378" s="28" t="s">
        <v>25</v>
      </c>
      <c r="H378" s="29" t="s">
        <v>11</v>
      </c>
      <c r="I378" s="24" t="s">
        <v>8</v>
      </c>
      <c r="J378" s="51">
        <v>546.08000000000004</v>
      </c>
    </row>
    <row r="379" spans="1:10" x14ac:dyDescent="0.25">
      <c r="A379" s="6">
        <v>43150</v>
      </c>
      <c r="B379" s="7" t="s">
        <v>114</v>
      </c>
      <c r="C379" s="21" t="s">
        <v>14</v>
      </c>
      <c r="D379" s="5" t="s">
        <v>10</v>
      </c>
      <c r="E379" s="8">
        <v>5000</v>
      </c>
      <c r="F379" s="48">
        <f t="shared" si="5"/>
        <v>9.5934304188491719</v>
      </c>
      <c r="G379" s="28" t="s">
        <v>34</v>
      </c>
      <c r="H379" s="29" t="s">
        <v>485</v>
      </c>
      <c r="I379" s="24" t="s">
        <v>8</v>
      </c>
      <c r="J379" s="51">
        <v>521.19000000000005</v>
      </c>
    </row>
    <row r="380" spans="1:10" x14ac:dyDescent="0.25">
      <c r="A380" s="6">
        <v>43150</v>
      </c>
      <c r="B380" s="7" t="s">
        <v>115</v>
      </c>
      <c r="C380" s="21" t="s">
        <v>14</v>
      </c>
      <c r="D380" s="5" t="s">
        <v>23</v>
      </c>
      <c r="E380" s="8">
        <v>10000</v>
      </c>
      <c r="F380" s="48">
        <f t="shared" si="5"/>
        <v>18.312335188983297</v>
      </c>
      <c r="G380" s="28" t="s">
        <v>24</v>
      </c>
      <c r="H380" s="29" t="s">
        <v>11</v>
      </c>
      <c r="I380" s="24" t="s">
        <v>8</v>
      </c>
      <c r="J380" s="51">
        <v>546.08000000000004</v>
      </c>
    </row>
    <row r="381" spans="1:10" x14ac:dyDescent="0.25">
      <c r="A381" s="6">
        <v>43150</v>
      </c>
      <c r="B381" s="7" t="s">
        <v>116</v>
      </c>
      <c r="C381" s="21" t="s">
        <v>14</v>
      </c>
      <c r="D381" s="5" t="s">
        <v>23</v>
      </c>
      <c r="E381" s="8">
        <v>5000</v>
      </c>
      <c r="F381" s="48">
        <f t="shared" si="5"/>
        <v>9.1561675944916487</v>
      </c>
      <c r="G381" s="28" t="s">
        <v>34</v>
      </c>
      <c r="H381" s="29" t="s">
        <v>11</v>
      </c>
      <c r="I381" s="24" t="s">
        <v>8</v>
      </c>
      <c r="J381" s="51">
        <v>546.08000000000004</v>
      </c>
    </row>
    <row r="382" spans="1:10" x14ac:dyDescent="0.25">
      <c r="A382" s="6">
        <v>43150</v>
      </c>
      <c r="B382" s="7" t="s">
        <v>117</v>
      </c>
      <c r="C382" s="21" t="s">
        <v>14</v>
      </c>
      <c r="D382" s="5" t="s">
        <v>19</v>
      </c>
      <c r="E382" s="8">
        <v>5000</v>
      </c>
      <c r="F382" s="48">
        <f t="shared" si="5"/>
        <v>9.1561675944916487</v>
      </c>
      <c r="G382" s="28" t="s">
        <v>20</v>
      </c>
      <c r="H382" s="29" t="s">
        <v>11</v>
      </c>
      <c r="I382" s="24" t="s">
        <v>8</v>
      </c>
      <c r="J382" s="51">
        <v>546.08000000000004</v>
      </c>
    </row>
    <row r="383" spans="1:10" x14ac:dyDescent="0.25">
      <c r="A383" s="6">
        <v>43150</v>
      </c>
      <c r="B383" s="7" t="s">
        <v>118</v>
      </c>
      <c r="C383" s="21" t="s">
        <v>14</v>
      </c>
      <c r="D383" s="5" t="s">
        <v>15</v>
      </c>
      <c r="E383" s="8">
        <v>5000</v>
      </c>
      <c r="F383" s="48">
        <f t="shared" si="5"/>
        <v>9.1561675944916487</v>
      </c>
      <c r="G383" s="33" t="s">
        <v>16</v>
      </c>
      <c r="H383" s="29" t="s">
        <v>11</v>
      </c>
      <c r="I383" s="24" t="s">
        <v>8</v>
      </c>
      <c r="J383" s="51">
        <v>546.08000000000004</v>
      </c>
    </row>
    <row r="384" spans="1:10" x14ac:dyDescent="0.25">
      <c r="A384" s="6">
        <v>43150</v>
      </c>
      <c r="B384" s="7" t="s">
        <v>119</v>
      </c>
      <c r="C384" s="21" t="s">
        <v>14</v>
      </c>
      <c r="D384" s="5" t="s">
        <v>15</v>
      </c>
      <c r="E384" s="8">
        <v>5000</v>
      </c>
      <c r="F384" s="48">
        <f t="shared" si="5"/>
        <v>9.1561675944916487</v>
      </c>
      <c r="G384" s="28" t="s">
        <v>17</v>
      </c>
      <c r="H384" s="29" t="s">
        <v>11</v>
      </c>
      <c r="I384" s="24" t="s">
        <v>8</v>
      </c>
      <c r="J384" s="51">
        <v>546.08000000000004</v>
      </c>
    </row>
    <row r="385" spans="1:10" x14ac:dyDescent="0.25">
      <c r="A385" s="6">
        <v>43150</v>
      </c>
      <c r="B385" s="7" t="s">
        <v>120</v>
      </c>
      <c r="C385" s="21" t="s">
        <v>14</v>
      </c>
      <c r="D385" s="5" t="s">
        <v>13</v>
      </c>
      <c r="E385" s="8">
        <v>5000</v>
      </c>
      <c r="F385" s="48">
        <f t="shared" si="5"/>
        <v>9.1561675944916487</v>
      </c>
      <c r="G385" s="28" t="s">
        <v>25</v>
      </c>
      <c r="H385" s="29" t="s">
        <v>11</v>
      </c>
      <c r="I385" s="24" t="s">
        <v>8</v>
      </c>
      <c r="J385" s="51">
        <v>546.08000000000004</v>
      </c>
    </row>
    <row r="386" spans="1:10" x14ac:dyDescent="0.25">
      <c r="A386" s="6">
        <v>43150</v>
      </c>
      <c r="B386" s="7" t="s">
        <v>208</v>
      </c>
      <c r="C386" s="21" t="s">
        <v>21</v>
      </c>
      <c r="D386" s="5" t="s">
        <v>174</v>
      </c>
      <c r="E386" s="27">
        <v>50000</v>
      </c>
      <c r="F386" s="48">
        <f t="shared" si="5"/>
        <v>91.561675944916487</v>
      </c>
      <c r="G386" s="28" t="s">
        <v>24</v>
      </c>
      <c r="H386" s="29" t="s">
        <v>11</v>
      </c>
      <c r="I386" s="24" t="s">
        <v>8</v>
      </c>
      <c r="J386" s="51">
        <v>546.08000000000004</v>
      </c>
    </row>
    <row r="387" spans="1:10" x14ac:dyDescent="0.25">
      <c r="A387" s="6">
        <v>43150</v>
      </c>
      <c r="B387" s="7" t="s">
        <v>205</v>
      </c>
      <c r="C387" s="21" t="s">
        <v>21</v>
      </c>
      <c r="D387" s="5" t="s">
        <v>19</v>
      </c>
      <c r="E387" s="27">
        <v>90000</v>
      </c>
      <c r="F387" s="48">
        <f t="shared" si="5"/>
        <v>164.81101670084968</v>
      </c>
      <c r="G387" s="28" t="s">
        <v>24</v>
      </c>
      <c r="H387" s="29" t="s">
        <v>11</v>
      </c>
      <c r="I387" s="24" t="s">
        <v>8</v>
      </c>
      <c r="J387" s="51">
        <v>546.08000000000004</v>
      </c>
    </row>
    <row r="388" spans="1:10" x14ac:dyDescent="0.25">
      <c r="A388" s="6">
        <v>43150</v>
      </c>
      <c r="B388" s="5" t="s">
        <v>121</v>
      </c>
      <c r="C388" s="21" t="s">
        <v>481</v>
      </c>
      <c r="D388" s="5" t="s">
        <v>10</v>
      </c>
      <c r="E388" s="27">
        <v>23000</v>
      </c>
      <c r="F388" s="48">
        <f t="shared" ref="F388:F451" si="6">+E388/J388</f>
        <v>42.118370934661584</v>
      </c>
      <c r="G388" s="28" t="s">
        <v>34</v>
      </c>
      <c r="H388" s="29" t="s">
        <v>11</v>
      </c>
      <c r="I388" s="24" t="s">
        <v>8</v>
      </c>
      <c r="J388" s="51">
        <v>546.08000000000004</v>
      </c>
    </row>
    <row r="389" spans="1:10" x14ac:dyDescent="0.25">
      <c r="A389" s="6">
        <v>43150</v>
      </c>
      <c r="B389" s="5" t="s">
        <v>122</v>
      </c>
      <c r="C389" s="21" t="s">
        <v>12</v>
      </c>
      <c r="D389" s="5" t="s">
        <v>10</v>
      </c>
      <c r="E389" s="27">
        <v>500</v>
      </c>
      <c r="F389" s="48">
        <f t="shared" si="6"/>
        <v>0.95934304188491715</v>
      </c>
      <c r="G389" s="28" t="s">
        <v>34</v>
      </c>
      <c r="H389" s="29" t="s">
        <v>485</v>
      </c>
      <c r="I389" s="24" t="s">
        <v>8</v>
      </c>
      <c r="J389" s="51">
        <v>521.19000000000005</v>
      </c>
    </row>
    <row r="390" spans="1:10" x14ac:dyDescent="0.25">
      <c r="A390" s="6">
        <v>43150</v>
      </c>
      <c r="B390" s="5" t="s">
        <v>123</v>
      </c>
      <c r="C390" s="21" t="s">
        <v>12</v>
      </c>
      <c r="D390" s="5" t="s">
        <v>19</v>
      </c>
      <c r="E390" s="8">
        <v>2600</v>
      </c>
      <c r="F390" s="48">
        <f t="shared" si="6"/>
        <v>4.7612071491356573</v>
      </c>
      <c r="G390" s="28" t="s">
        <v>20</v>
      </c>
      <c r="H390" s="29" t="s">
        <v>11</v>
      </c>
      <c r="I390" s="24" t="s">
        <v>8</v>
      </c>
      <c r="J390" s="51">
        <v>546.08000000000004</v>
      </c>
    </row>
    <row r="391" spans="1:10" x14ac:dyDescent="0.25">
      <c r="A391" s="6">
        <v>43150</v>
      </c>
      <c r="B391" s="5" t="s">
        <v>124</v>
      </c>
      <c r="C391" s="21" t="s">
        <v>12</v>
      </c>
      <c r="D391" s="5" t="s">
        <v>19</v>
      </c>
      <c r="E391" s="8">
        <v>8000</v>
      </c>
      <c r="F391" s="48">
        <f t="shared" si="6"/>
        <v>14.649868151186638</v>
      </c>
      <c r="G391" s="28" t="s">
        <v>20</v>
      </c>
      <c r="H391" s="29" t="s">
        <v>11</v>
      </c>
      <c r="I391" s="24" t="s">
        <v>8</v>
      </c>
      <c r="J391" s="51">
        <v>546.08000000000004</v>
      </c>
    </row>
    <row r="392" spans="1:10" x14ac:dyDescent="0.25">
      <c r="A392" s="6">
        <v>43150</v>
      </c>
      <c r="B392" s="5" t="s">
        <v>189</v>
      </c>
      <c r="C392" s="21" t="s">
        <v>12</v>
      </c>
      <c r="D392" s="5" t="s">
        <v>10</v>
      </c>
      <c r="E392" s="27">
        <v>7000</v>
      </c>
      <c r="F392" s="48">
        <f t="shared" si="6"/>
        <v>12.818634632288308</v>
      </c>
      <c r="G392" s="28" t="s">
        <v>34</v>
      </c>
      <c r="H392" s="29" t="s">
        <v>11</v>
      </c>
      <c r="I392" s="24" t="s">
        <v>8</v>
      </c>
      <c r="J392" s="51">
        <v>546.08000000000004</v>
      </c>
    </row>
    <row r="393" spans="1:10" x14ac:dyDescent="0.25">
      <c r="A393" s="6">
        <v>43150</v>
      </c>
      <c r="B393" s="5" t="s">
        <v>125</v>
      </c>
      <c r="C393" s="21" t="s">
        <v>12</v>
      </c>
      <c r="D393" s="5" t="s">
        <v>13</v>
      </c>
      <c r="E393" s="27">
        <v>19700</v>
      </c>
      <c r="F393" s="48">
        <f t="shared" si="6"/>
        <v>36.075300322297096</v>
      </c>
      <c r="G393" s="28" t="s">
        <v>25</v>
      </c>
      <c r="H393" s="29" t="s">
        <v>11</v>
      </c>
      <c r="I393" s="24" t="s">
        <v>8</v>
      </c>
      <c r="J393" s="51">
        <v>546.08000000000004</v>
      </c>
    </row>
    <row r="394" spans="1:10" x14ac:dyDescent="0.25">
      <c r="A394" s="6">
        <v>43150</v>
      </c>
      <c r="B394" s="7" t="s">
        <v>190</v>
      </c>
      <c r="C394" s="25" t="s">
        <v>26</v>
      </c>
      <c r="D394" s="7" t="s">
        <v>13</v>
      </c>
      <c r="E394" s="8">
        <f>31000+15000</f>
        <v>46000</v>
      </c>
      <c r="F394" s="48">
        <f t="shared" si="6"/>
        <v>84.236741869323168</v>
      </c>
      <c r="G394" s="4" t="s">
        <v>25</v>
      </c>
      <c r="H394" s="26" t="s">
        <v>11</v>
      </c>
      <c r="I394" s="24" t="s">
        <v>8</v>
      </c>
      <c r="J394" s="51">
        <v>546.08000000000004</v>
      </c>
    </row>
    <row r="395" spans="1:10" x14ac:dyDescent="0.25">
      <c r="A395" s="6">
        <v>43150</v>
      </c>
      <c r="B395" s="5" t="s">
        <v>191</v>
      </c>
      <c r="C395" s="21" t="s">
        <v>27</v>
      </c>
      <c r="D395" s="5" t="s">
        <v>13</v>
      </c>
      <c r="E395" s="27">
        <v>7000</v>
      </c>
      <c r="F395" s="48">
        <f t="shared" si="6"/>
        <v>12.818634632288308</v>
      </c>
      <c r="G395" s="28" t="s">
        <v>25</v>
      </c>
      <c r="H395" s="29" t="s">
        <v>11</v>
      </c>
      <c r="I395" s="24" t="s">
        <v>8</v>
      </c>
      <c r="J395" s="51">
        <v>546.08000000000004</v>
      </c>
    </row>
    <row r="396" spans="1:10" x14ac:dyDescent="0.25">
      <c r="A396" s="6">
        <v>43150</v>
      </c>
      <c r="B396" s="5" t="s">
        <v>126</v>
      </c>
      <c r="C396" s="21" t="s">
        <v>12</v>
      </c>
      <c r="D396" s="5" t="s">
        <v>13</v>
      </c>
      <c r="E396" s="8">
        <v>1000</v>
      </c>
      <c r="F396" s="48">
        <f t="shared" si="6"/>
        <v>1.9186860837698343</v>
      </c>
      <c r="G396" s="28" t="s">
        <v>25</v>
      </c>
      <c r="H396" s="29" t="s">
        <v>485</v>
      </c>
      <c r="I396" s="24" t="s">
        <v>8</v>
      </c>
      <c r="J396" s="51">
        <v>521.19000000000005</v>
      </c>
    </row>
    <row r="397" spans="1:10" x14ac:dyDescent="0.25">
      <c r="A397" s="6">
        <v>43150</v>
      </c>
      <c r="B397" s="5" t="s">
        <v>192</v>
      </c>
      <c r="C397" s="21" t="s">
        <v>9</v>
      </c>
      <c r="D397" s="5" t="s">
        <v>10</v>
      </c>
      <c r="E397" s="8">
        <v>13100</v>
      </c>
      <c r="F397" s="48">
        <f t="shared" si="6"/>
        <v>23.98915909756812</v>
      </c>
      <c r="G397" s="28" t="s">
        <v>34</v>
      </c>
      <c r="H397" s="29" t="s">
        <v>11</v>
      </c>
      <c r="I397" s="24" t="s">
        <v>8</v>
      </c>
      <c r="J397" s="51">
        <v>546.08000000000004</v>
      </c>
    </row>
    <row r="398" spans="1:10" x14ac:dyDescent="0.25">
      <c r="A398" s="6">
        <v>43150</v>
      </c>
      <c r="B398" s="5" t="s">
        <v>127</v>
      </c>
      <c r="C398" s="21" t="s">
        <v>12</v>
      </c>
      <c r="D398" s="5" t="s">
        <v>15</v>
      </c>
      <c r="E398" s="8">
        <v>7000</v>
      </c>
      <c r="F398" s="48">
        <f t="shared" si="6"/>
        <v>13.43080258638884</v>
      </c>
      <c r="G398" s="28" t="s">
        <v>17</v>
      </c>
      <c r="H398" s="29" t="s">
        <v>485</v>
      </c>
      <c r="I398" s="24" t="s">
        <v>8</v>
      </c>
      <c r="J398" s="51">
        <v>521.19000000000005</v>
      </c>
    </row>
    <row r="399" spans="1:10" x14ac:dyDescent="0.25">
      <c r="A399" s="6">
        <v>43150</v>
      </c>
      <c r="B399" s="5" t="s">
        <v>128</v>
      </c>
      <c r="C399" s="21" t="s">
        <v>12</v>
      </c>
      <c r="D399" s="5" t="s">
        <v>10</v>
      </c>
      <c r="E399" s="8">
        <v>12500</v>
      </c>
      <c r="F399" s="48">
        <f t="shared" si="6"/>
        <v>23.983576047122927</v>
      </c>
      <c r="G399" s="28" t="s">
        <v>34</v>
      </c>
      <c r="H399" s="29" t="s">
        <v>485</v>
      </c>
      <c r="I399" s="24" t="s">
        <v>8</v>
      </c>
      <c r="J399" s="51">
        <v>521.19000000000005</v>
      </c>
    </row>
    <row r="400" spans="1:10" x14ac:dyDescent="0.25">
      <c r="A400" s="6">
        <v>43150</v>
      </c>
      <c r="B400" s="5" t="s">
        <v>130</v>
      </c>
      <c r="C400" s="21" t="s">
        <v>12</v>
      </c>
      <c r="D400" s="5" t="s">
        <v>23</v>
      </c>
      <c r="E400" s="8">
        <v>69000</v>
      </c>
      <c r="F400" s="48">
        <f t="shared" si="6"/>
        <v>132.38933978011855</v>
      </c>
      <c r="G400" s="28" t="s">
        <v>24</v>
      </c>
      <c r="H400" s="29" t="s">
        <v>485</v>
      </c>
      <c r="I400" s="24" t="s">
        <v>8</v>
      </c>
      <c r="J400" s="51">
        <v>521.19000000000005</v>
      </c>
    </row>
    <row r="401" spans="1:10" x14ac:dyDescent="0.25">
      <c r="A401" s="6">
        <v>43150</v>
      </c>
      <c r="B401" s="5" t="s">
        <v>129</v>
      </c>
      <c r="C401" s="21" t="s">
        <v>14</v>
      </c>
      <c r="D401" s="5" t="s">
        <v>23</v>
      </c>
      <c r="E401" s="8">
        <v>5000</v>
      </c>
      <c r="F401" s="48">
        <f t="shared" si="6"/>
        <v>9.5934304188491719</v>
      </c>
      <c r="G401" s="28" t="s">
        <v>24</v>
      </c>
      <c r="H401" s="29" t="s">
        <v>485</v>
      </c>
      <c r="I401" s="24" t="s">
        <v>8</v>
      </c>
      <c r="J401" s="51">
        <v>521.19000000000005</v>
      </c>
    </row>
    <row r="402" spans="1:10" x14ac:dyDescent="0.25">
      <c r="A402" s="6">
        <v>43150</v>
      </c>
      <c r="B402" s="7" t="s">
        <v>131</v>
      </c>
      <c r="C402" s="25" t="s">
        <v>26</v>
      </c>
      <c r="D402" s="7" t="s">
        <v>23</v>
      </c>
      <c r="E402" s="8">
        <v>3000</v>
      </c>
      <c r="F402" s="48">
        <f t="shared" si="6"/>
        <v>5.7560582513095024</v>
      </c>
      <c r="G402" s="4" t="s">
        <v>24</v>
      </c>
      <c r="H402" s="29" t="s">
        <v>485</v>
      </c>
      <c r="I402" s="24" t="s">
        <v>8</v>
      </c>
      <c r="J402" s="51">
        <v>521.19000000000005</v>
      </c>
    </row>
    <row r="403" spans="1:10" x14ac:dyDescent="0.25">
      <c r="A403" s="6">
        <v>43150</v>
      </c>
      <c r="B403" s="7" t="s">
        <v>132</v>
      </c>
      <c r="C403" s="25" t="s">
        <v>12</v>
      </c>
      <c r="D403" s="7" t="s">
        <v>23</v>
      </c>
      <c r="E403" s="8">
        <v>26400</v>
      </c>
      <c r="F403" s="48">
        <f t="shared" si="6"/>
        <v>50.653312611523624</v>
      </c>
      <c r="G403" s="4" t="s">
        <v>180</v>
      </c>
      <c r="H403" s="29" t="s">
        <v>485</v>
      </c>
      <c r="I403" s="24" t="s">
        <v>8</v>
      </c>
      <c r="J403" s="51">
        <v>521.19000000000005</v>
      </c>
    </row>
    <row r="404" spans="1:10" x14ac:dyDescent="0.25">
      <c r="A404" s="6">
        <v>43150</v>
      </c>
      <c r="B404" s="7" t="s">
        <v>133</v>
      </c>
      <c r="C404" s="25" t="s">
        <v>26</v>
      </c>
      <c r="D404" s="7" t="s">
        <v>23</v>
      </c>
      <c r="E404" s="8">
        <v>42400</v>
      </c>
      <c r="F404" s="48">
        <f t="shared" si="6"/>
        <v>81.352289951840973</v>
      </c>
      <c r="G404" s="4" t="s">
        <v>180</v>
      </c>
      <c r="H404" s="29" t="s">
        <v>485</v>
      </c>
      <c r="I404" s="24" t="s">
        <v>8</v>
      </c>
      <c r="J404" s="51">
        <v>521.19000000000005</v>
      </c>
    </row>
    <row r="405" spans="1:10" x14ac:dyDescent="0.25">
      <c r="A405" s="6">
        <v>43151</v>
      </c>
      <c r="B405" s="50" t="s">
        <v>44</v>
      </c>
      <c r="C405" s="21" t="s">
        <v>12</v>
      </c>
      <c r="D405" s="5" t="s">
        <v>19</v>
      </c>
      <c r="E405" s="8">
        <v>8000</v>
      </c>
      <c r="F405" s="48">
        <f t="shared" si="6"/>
        <v>15.349488670158674</v>
      </c>
      <c r="G405" s="28" t="s">
        <v>20</v>
      </c>
      <c r="H405" s="29" t="s">
        <v>485</v>
      </c>
      <c r="I405" s="24" t="s">
        <v>8</v>
      </c>
      <c r="J405" s="51">
        <v>521.19000000000005</v>
      </c>
    </row>
    <row r="406" spans="1:10" x14ac:dyDescent="0.25">
      <c r="A406" s="6">
        <v>43151</v>
      </c>
      <c r="B406" s="7" t="s">
        <v>193</v>
      </c>
      <c r="C406" s="21" t="s">
        <v>21</v>
      </c>
      <c r="D406" s="5" t="s">
        <v>174</v>
      </c>
      <c r="E406" s="8">
        <v>1740000</v>
      </c>
      <c r="F406" s="48">
        <f t="shared" si="6"/>
        <v>3186.3463228830938</v>
      </c>
      <c r="G406" s="28" t="s">
        <v>20</v>
      </c>
      <c r="H406" s="29" t="s">
        <v>11</v>
      </c>
      <c r="I406" s="24" t="s">
        <v>8</v>
      </c>
      <c r="J406" s="51">
        <v>546.08000000000004</v>
      </c>
    </row>
    <row r="407" spans="1:10" x14ac:dyDescent="0.25">
      <c r="A407" s="6">
        <v>43152</v>
      </c>
      <c r="B407" s="7" t="s">
        <v>134</v>
      </c>
      <c r="C407" s="21" t="s">
        <v>12</v>
      </c>
      <c r="D407" s="5" t="s">
        <v>19</v>
      </c>
      <c r="E407" s="8">
        <v>10100</v>
      </c>
      <c r="F407" s="48">
        <f t="shared" si="6"/>
        <v>19.378729446075326</v>
      </c>
      <c r="G407" s="28" t="s">
        <v>20</v>
      </c>
      <c r="H407" s="29" t="s">
        <v>485</v>
      </c>
      <c r="I407" s="24" t="s">
        <v>8</v>
      </c>
      <c r="J407" s="51">
        <v>521.19000000000005</v>
      </c>
    </row>
    <row r="408" spans="1:10" x14ac:dyDescent="0.25">
      <c r="A408" s="6">
        <v>43152</v>
      </c>
      <c r="B408" s="7" t="s">
        <v>135</v>
      </c>
      <c r="C408" s="21" t="s">
        <v>12</v>
      </c>
      <c r="D408" s="5" t="s">
        <v>19</v>
      </c>
      <c r="E408" s="8">
        <v>5000</v>
      </c>
      <c r="F408" s="48">
        <f t="shared" si="6"/>
        <v>9.5934304188491719</v>
      </c>
      <c r="G408" s="28" t="s">
        <v>20</v>
      </c>
      <c r="H408" s="29" t="s">
        <v>485</v>
      </c>
      <c r="I408" s="24" t="s">
        <v>8</v>
      </c>
      <c r="J408" s="51">
        <v>521.19000000000005</v>
      </c>
    </row>
    <row r="409" spans="1:10" x14ac:dyDescent="0.25">
      <c r="A409" s="6">
        <v>43153</v>
      </c>
      <c r="B409" s="7" t="s">
        <v>136</v>
      </c>
      <c r="C409" s="21" t="s">
        <v>28</v>
      </c>
      <c r="D409" s="5" t="s">
        <v>19</v>
      </c>
      <c r="E409" s="8">
        <v>29000</v>
      </c>
      <c r="F409" s="48">
        <f t="shared" si="6"/>
        <v>55.641896429325193</v>
      </c>
      <c r="G409" s="28" t="s">
        <v>20</v>
      </c>
      <c r="H409" s="29" t="s">
        <v>485</v>
      </c>
      <c r="I409" s="24" t="s">
        <v>8</v>
      </c>
      <c r="J409" s="51">
        <v>521.19000000000005</v>
      </c>
    </row>
    <row r="410" spans="1:10" x14ac:dyDescent="0.25">
      <c r="A410" s="6">
        <v>43153</v>
      </c>
      <c r="B410" s="7" t="s">
        <v>137</v>
      </c>
      <c r="C410" s="21" t="s">
        <v>12</v>
      </c>
      <c r="D410" s="5" t="s">
        <v>15</v>
      </c>
      <c r="E410" s="12">
        <v>4500</v>
      </c>
      <c r="F410" s="48">
        <f t="shared" si="6"/>
        <v>8.6340873769642545</v>
      </c>
      <c r="G410" s="28" t="s">
        <v>17</v>
      </c>
      <c r="H410" s="29" t="s">
        <v>485</v>
      </c>
      <c r="I410" s="24" t="s">
        <v>8</v>
      </c>
      <c r="J410" s="51">
        <v>521.19000000000005</v>
      </c>
    </row>
    <row r="411" spans="1:10" x14ac:dyDescent="0.25">
      <c r="A411" s="6">
        <v>43154</v>
      </c>
      <c r="B411" s="7" t="s">
        <v>138</v>
      </c>
      <c r="C411" s="21" t="s">
        <v>9</v>
      </c>
      <c r="D411" s="5" t="s">
        <v>10</v>
      </c>
      <c r="E411" s="12">
        <v>1400</v>
      </c>
      <c r="F411" s="48">
        <f t="shared" si="6"/>
        <v>2.6861605172777678</v>
      </c>
      <c r="G411" s="28" t="s">
        <v>24</v>
      </c>
      <c r="H411" s="29" t="s">
        <v>485</v>
      </c>
      <c r="I411" s="24" t="s">
        <v>8</v>
      </c>
      <c r="J411" s="51">
        <v>521.19000000000005</v>
      </c>
    </row>
    <row r="412" spans="1:10" x14ac:dyDescent="0.25">
      <c r="A412" s="6">
        <v>43154</v>
      </c>
      <c r="B412" s="7" t="s">
        <v>139</v>
      </c>
      <c r="C412" s="21" t="s">
        <v>483</v>
      </c>
      <c r="D412" s="5" t="s">
        <v>23</v>
      </c>
      <c r="E412" s="12">
        <v>59900</v>
      </c>
      <c r="F412" s="48">
        <f t="shared" si="6"/>
        <v>114.92929641781306</v>
      </c>
      <c r="G412" s="28" t="s">
        <v>24</v>
      </c>
      <c r="H412" s="29" t="s">
        <v>485</v>
      </c>
      <c r="I412" s="24" t="s">
        <v>8</v>
      </c>
      <c r="J412" s="51">
        <v>521.19000000000005</v>
      </c>
    </row>
    <row r="413" spans="1:10" x14ac:dyDescent="0.25">
      <c r="A413" s="6">
        <v>43154</v>
      </c>
      <c r="B413" s="7" t="s">
        <v>140</v>
      </c>
      <c r="C413" s="21" t="s">
        <v>12</v>
      </c>
      <c r="D413" s="5" t="s">
        <v>19</v>
      </c>
      <c r="E413" s="8">
        <v>8000</v>
      </c>
      <c r="F413" s="48">
        <f t="shared" si="6"/>
        <v>15.349488670158674</v>
      </c>
      <c r="G413" s="28" t="s">
        <v>20</v>
      </c>
      <c r="H413" s="29" t="s">
        <v>485</v>
      </c>
      <c r="I413" s="24" t="s">
        <v>8</v>
      </c>
      <c r="J413" s="51">
        <v>521.19000000000005</v>
      </c>
    </row>
    <row r="414" spans="1:10" x14ac:dyDescent="0.25">
      <c r="A414" s="6">
        <v>43154</v>
      </c>
      <c r="B414" s="15" t="s">
        <v>141</v>
      </c>
      <c r="C414" s="21" t="s">
        <v>21</v>
      </c>
      <c r="D414" s="5" t="s">
        <v>174</v>
      </c>
      <c r="E414" s="8">
        <v>490000</v>
      </c>
      <c r="F414" s="48">
        <f t="shared" si="6"/>
        <v>897.30442426018158</v>
      </c>
      <c r="G414" s="28" t="s">
        <v>20</v>
      </c>
      <c r="H414" s="29" t="s">
        <v>11</v>
      </c>
      <c r="I414" s="24" t="s">
        <v>8</v>
      </c>
      <c r="J414" s="51">
        <v>546.08000000000004</v>
      </c>
    </row>
    <row r="415" spans="1:10" x14ac:dyDescent="0.25">
      <c r="A415" s="6">
        <v>43157</v>
      </c>
      <c r="B415" s="7" t="s">
        <v>142</v>
      </c>
      <c r="C415" s="21" t="s">
        <v>12</v>
      </c>
      <c r="D415" s="5" t="s">
        <v>10</v>
      </c>
      <c r="E415" s="8">
        <v>200</v>
      </c>
      <c r="F415" s="48">
        <f t="shared" si="6"/>
        <v>0.38373721675396683</v>
      </c>
      <c r="G415" s="28" t="s">
        <v>34</v>
      </c>
      <c r="H415" s="29" t="s">
        <v>485</v>
      </c>
      <c r="I415" s="24" t="s">
        <v>8</v>
      </c>
      <c r="J415" s="51">
        <v>521.19000000000005</v>
      </c>
    </row>
    <row r="416" spans="1:10" x14ac:dyDescent="0.25">
      <c r="A416" s="6">
        <v>43157</v>
      </c>
      <c r="B416" s="7" t="s">
        <v>143</v>
      </c>
      <c r="C416" s="21" t="s">
        <v>9</v>
      </c>
      <c r="D416" s="5" t="s">
        <v>10</v>
      </c>
      <c r="E416" s="8">
        <v>5000</v>
      </c>
      <c r="F416" s="48">
        <f t="shared" si="6"/>
        <v>9.5934304188491719</v>
      </c>
      <c r="G416" s="28" t="s">
        <v>34</v>
      </c>
      <c r="H416" s="29" t="s">
        <v>485</v>
      </c>
      <c r="I416" s="24" t="s">
        <v>8</v>
      </c>
      <c r="J416" s="51">
        <v>521.19000000000005</v>
      </c>
    </row>
    <row r="417" spans="1:10" x14ac:dyDescent="0.25">
      <c r="A417" s="6">
        <v>43157</v>
      </c>
      <c r="B417" s="7" t="s">
        <v>144</v>
      </c>
      <c r="C417" s="21" t="s">
        <v>14</v>
      </c>
      <c r="D417" s="5" t="s">
        <v>23</v>
      </c>
      <c r="E417" s="8">
        <v>10000</v>
      </c>
      <c r="F417" s="48">
        <f t="shared" si="6"/>
        <v>19.186860837698344</v>
      </c>
      <c r="G417" s="33" t="s">
        <v>24</v>
      </c>
      <c r="H417" s="29" t="s">
        <v>485</v>
      </c>
      <c r="I417" s="24" t="s">
        <v>8</v>
      </c>
      <c r="J417" s="51">
        <v>521.19000000000005</v>
      </c>
    </row>
    <row r="418" spans="1:10" x14ac:dyDescent="0.25">
      <c r="A418" s="6">
        <v>43157</v>
      </c>
      <c r="B418" s="7" t="s">
        <v>145</v>
      </c>
      <c r="C418" s="21" t="s">
        <v>14</v>
      </c>
      <c r="D418" s="5" t="s">
        <v>23</v>
      </c>
      <c r="E418" s="8">
        <v>5000</v>
      </c>
      <c r="F418" s="48">
        <f t="shared" si="6"/>
        <v>9.5934304188491719</v>
      </c>
      <c r="G418" s="28" t="s">
        <v>34</v>
      </c>
      <c r="H418" s="29" t="s">
        <v>485</v>
      </c>
      <c r="I418" s="24" t="s">
        <v>8</v>
      </c>
      <c r="J418" s="51">
        <v>521.19000000000005</v>
      </c>
    </row>
    <row r="419" spans="1:10" x14ac:dyDescent="0.25">
      <c r="A419" s="6">
        <v>43157</v>
      </c>
      <c r="B419" s="7" t="s">
        <v>146</v>
      </c>
      <c r="C419" s="21" t="s">
        <v>14</v>
      </c>
      <c r="D419" s="5" t="s">
        <v>19</v>
      </c>
      <c r="E419" s="8">
        <v>5000</v>
      </c>
      <c r="F419" s="48">
        <f t="shared" si="6"/>
        <v>9.5934304188491719</v>
      </c>
      <c r="G419" s="28" t="s">
        <v>20</v>
      </c>
      <c r="H419" s="29" t="s">
        <v>485</v>
      </c>
      <c r="I419" s="24" t="s">
        <v>8</v>
      </c>
      <c r="J419" s="51">
        <v>521.19000000000005</v>
      </c>
    </row>
    <row r="420" spans="1:10" x14ac:dyDescent="0.25">
      <c r="A420" s="6">
        <v>43157</v>
      </c>
      <c r="B420" s="7" t="s">
        <v>147</v>
      </c>
      <c r="C420" s="21" t="s">
        <v>14</v>
      </c>
      <c r="D420" s="5" t="s">
        <v>15</v>
      </c>
      <c r="E420" s="8">
        <v>5000</v>
      </c>
      <c r="F420" s="48">
        <f t="shared" si="6"/>
        <v>9.5934304188491719</v>
      </c>
      <c r="G420" s="28" t="s">
        <v>16</v>
      </c>
      <c r="H420" s="29" t="s">
        <v>485</v>
      </c>
      <c r="I420" s="24" t="s">
        <v>8</v>
      </c>
      <c r="J420" s="51">
        <v>521.19000000000005</v>
      </c>
    </row>
    <row r="421" spans="1:10" x14ac:dyDescent="0.25">
      <c r="A421" s="6">
        <v>43157</v>
      </c>
      <c r="B421" s="7" t="s">
        <v>148</v>
      </c>
      <c r="C421" s="21" t="s">
        <v>14</v>
      </c>
      <c r="D421" s="5" t="s">
        <v>15</v>
      </c>
      <c r="E421" s="8">
        <v>5000</v>
      </c>
      <c r="F421" s="48">
        <f t="shared" si="6"/>
        <v>9.5934304188491719</v>
      </c>
      <c r="G421" s="28" t="s">
        <v>17</v>
      </c>
      <c r="H421" s="29" t="s">
        <v>485</v>
      </c>
      <c r="I421" s="24" t="s">
        <v>8</v>
      </c>
      <c r="J421" s="51">
        <v>521.19000000000005</v>
      </c>
    </row>
    <row r="422" spans="1:10" x14ac:dyDescent="0.25">
      <c r="A422" s="6">
        <v>43157</v>
      </c>
      <c r="B422" s="7" t="s">
        <v>149</v>
      </c>
      <c r="C422" s="21" t="s">
        <v>14</v>
      </c>
      <c r="D422" s="5" t="s">
        <v>10</v>
      </c>
      <c r="E422" s="8">
        <v>5000</v>
      </c>
      <c r="F422" s="48">
        <f t="shared" si="6"/>
        <v>9.5934304188491719</v>
      </c>
      <c r="G422" s="28" t="s">
        <v>34</v>
      </c>
      <c r="H422" s="29" t="s">
        <v>485</v>
      </c>
      <c r="I422" s="24" t="s">
        <v>8</v>
      </c>
      <c r="J422" s="51">
        <v>521.19000000000005</v>
      </c>
    </row>
    <row r="423" spans="1:10" x14ac:dyDescent="0.25">
      <c r="A423" s="6">
        <v>43157</v>
      </c>
      <c r="B423" s="7" t="s">
        <v>150</v>
      </c>
      <c r="C423" s="21" t="s">
        <v>14</v>
      </c>
      <c r="D423" s="5" t="s">
        <v>13</v>
      </c>
      <c r="E423" s="8">
        <v>5000</v>
      </c>
      <c r="F423" s="48">
        <f t="shared" si="6"/>
        <v>9.5934304188491719</v>
      </c>
      <c r="G423" s="28" t="s">
        <v>25</v>
      </c>
      <c r="H423" s="29" t="s">
        <v>485</v>
      </c>
      <c r="I423" s="24" t="s">
        <v>8</v>
      </c>
      <c r="J423" s="51">
        <v>521.19000000000005</v>
      </c>
    </row>
    <row r="424" spans="1:10" x14ac:dyDescent="0.25">
      <c r="A424" s="6">
        <v>43157</v>
      </c>
      <c r="B424" s="7" t="s">
        <v>151</v>
      </c>
      <c r="C424" s="21" t="s">
        <v>12</v>
      </c>
      <c r="D424" s="5" t="s">
        <v>15</v>
      </c>
      <c r="E424" s="8">
        <v>15600</v>
      </c>
      <c r="F424" s="48">
        <f t="shared" si="6"/>
        <v>29.931502906809413</v>
      </c>
      <c r="G424" s="28" t="s">
        <v>16</v>
      </c>
      <c r="H424" s="29" t="s">
        <v>485</v>
      </c>
      <c r="I424" s="24" t="s">
        <v>8</v>
      </c>
      <c r="J424" s="51">
        <v>521.19000000000005</v>
      </c>
    </row>
    <row r="425" spans="1:10" x14ac:dyDescent="0.25">
      <c r="A425" s="6">
        <v>43157</v>
      </c>
      <c r="B425" s="7" t="s">
        <v>152</v>
      </c>
      <c r="C425" s="21" t="s">
        <v>12</v>
      </c>
      <c r="D425" s="5" t="s">
        <v>15</v>
      </c>
      <c r="E425" s="8">
        <v>15000</v>
      </c>
      <c r="F425" s="48">
        <f t="shared" si="6"/>
        <v>28.780291256547514</v>
      </c>
      <c r="G425" s="28" t="s">
        <v>16</v>
      </c>
      <c r="H425" s="29" t="s">
        <v>485</v>
      </c>
      <c r="I425" s="24" t="s">
        <v>8</v>
      </c>
      <c r="J425" s="51">
        <v>521.19000000000005</v>
      </c>
    </row>
    <row r="426" spans="1:10" x14ac:dyDescent="0.25">
      <c r="A426" s="6">
        <v>43157</v>
      </c>
      <c r="B426" s="7" t="s">
        <v>153</v>
      </c>
      <c r="C426" s="21" t="s">
        <v>12</v>
      </c>
      <c r="D426" s="5" t="s">
        <v>13</v>
      </c>
      <c r="E426" s="8">
        <v>16000</v>
      </c>
      <c r="F426" s="48">
        <f t="shared" si="6"/>
        <v>30.698977340317349</v>
      </c>
      <c r="G426" s="28" t="s">
        <v>25</v>
      </c>
      <c r="H426" s="29" t="s">
        <v>485</v>
      </c>
      <c r="I426" s="24" t="s">
        <v>8</v>
      </c>
      <c r="J426" s="51">
        <v>521.19000000000005</v>
      </c>
    </row>
    <row r="427" spans="1:10" x14ac:dyDescent="0.25">
      <c r="A427" s="6">
        <v>43157</v>
      </c>
      <c r="B427" s="7" t="s">
        <v>154</v>
      </c>
      <c r="C427" s="25" t="s">
        <v>26</v>
      </c>
      <c r="D427" s="7" t="s">
        <v>13</v>
      </c>
      <c r="E427" s="8">
        <v>44000</v>
      </c>
      <c r="F427" s="48">
        <f t="shared" si="6"/>
        <v>84.4221876858727</v>
      </c>
      <c r="G427" s="4" t="s">
        <v>25</v>
      </c>
      <c r="H427" s="29" t="s">
        <v>485</v>
      </c>
      <c r="I427" s="24" t="s">
        <v>8</v>
      </c>
      <c r="J427" s="51">
        <v>521.19000000000005</v>
      </c>
    </row>
    <row r="428" spans="1:10" x14ac:dyDescent="0.25">
      <c r="A428" s="6">
        <v>43157</v>
      </c>
      <c r="B428" s="7" t="s">
        <v>195</v>
      </c>
      <c r="C428" s="25" t="s">
        <v>26</v>
      </c>
      <c r="D428" s="7" t="s">
        <v>13</v>
      </c>
      <c r="E428" s="8">
        <v>15000</v>
      </c>
      <c r="F428" s="48">
        <f t="shared" si="6"/>
        <v>28.780291256547514</v>
      </c>
      <c r="G428" s="4" t="s">
        <v>25</v>
      </c>
      <c r="H428" s="29" t="s">
        <v>485</v>
      </c>
      <c r="I428" s="24" t="s">
        <v>8</v>
      </c>
      <c r="J428" s="51">
        <v>521.19000000000005</v>
      </c>
    </row>
    <row r="429" spans="1:10" x14ac:dyDescent="0.25">
      <c r="A429" s="6">
        <v>43157</v>
      </c>
      <c r="B429" s="7" t="s">
        <v>194</v>
      </c>
      <c r="C429" s="21" t="s">
        <v>27</v>
      </c>
      <c r="D429" s="5" t="s">
        <v>13</v>
      </c>
      <c r="E429" s="8">
        <v>5500</v>
      </c>
      <c r="F429" s="48">
        <f t="shared" si="6"/>
        <v>10.552773460734088</v>
      </c>
      <c r="G429" s="28" t="s">
        <v>25</v>
      </c>
      <c r="H429" s="29" t="s">
        <v>485</v>
      </c>
      <c r="I429" s="24" t="s">
        <v>8</v>
      </c>
      <c r="J429" s="51">
        <v>521.19000000000005</v>
      </c>
    </row>
    <row r="430" spans="1:10" x14ac:dyDescent="0.25">
      <c r="A430" s="6">
        <v>43157</v>
      </c>
      <c r="B430" s="7" t="s">
        <v>155</v>
      </c>
      <c r="C430" s="25" t="s">
        <v>12</v>
      </c>
      <c r="D430" s="7" t="s">
        <v>23</v>
      </c>
      <c r="E430" s="8">
        <v>11200</v>
      </c>
      <c r="F430" s="48">
        <f t="shared" si="6"/>
        <v>21.489284138222143</v>
      </c>
      <c r="G430" s="4" t="s">
        <v>180</v>
      </c>
      <c r="H430" s="29" t="s">
        <v>485</v>
      </c>
      <c r="I430" s="24" t="s">
        <v>8</v>
      </c>
      <c r="J430" s="51">
        <v>521.19000000000005</v>
      </c>
    </row>
    <row r="431" spans="1:10" x14ac:dyDescent="0.25">
      <c r="A431" s="6">
        <v>43157</v>
      </c>
      <c r="B431" s="7" t="s">
        <v>156</v>
      </c>
      <c r="C431" s="25" t="s">
        <v>26</v>
      </c>
      <c r="D431" s="7" t="s">
        <v>23</v>
      </c>
      <c r="E431" s="8">
        <v>10900</v>
      </c>
      <c r="F431" s="48">
        <f t="shared" si="6"/>
        <v>20.913678313091193</v>
      </c>
      <c r="G431" s="4" t="s">
        <v>180</v>
      </c>
      <c r="H431" s="29" t="s">
        <v>485</v>
      </c>
      <c r="I431" s="24" t="s">
        <v>8</v>
      </c>
      <c r="J431" s="51">
        <v>521.19000000000005</v>
      </c>
    </row>
    <row r="432" spans="1:10" x14ac:dyDescent="0.25">
      <c r="A432" s="6">
        <v>43157</v>
      </c>
      <c r="B432" s="7" t="s">
        <v>157</v>
      </c>
      <c r="C432" s="21" t="s">
        <v>12</v>
      </c>
      <c r="D432" s="5" t="s">
        <v>13</v>
      </c>
      <c r="E432" s="8">
        <v>2500</v>
      </c>
      <c r="F432" s="48">
        <f t="shared" si="6"/>
        <v>4.796715209424586</v>
      </c>
      <c r="G432" s="28" t="s">
        <v>25</v>
      </c>
      <c r="H432" s="29" t="s">
        <v>485</v>
      </c>
      <c r="I432" s="24" t="s">
        <v>8</v>
      </c>
      <c r="J432" s="51">
        <v>521.19000000000005</v>
      </c>
    </row>
    <row r="433" spans="1:10" x14ac:dyDescent="0.25">
      <c r="A433" s="6">
        <v>43157</v>
      </c>
      <c r="B433" s="7" t="s">
        <v>158</v>
      </c>
      <c r="C433" s="21" t="s">
        <v>12</v>
      </c>
      <c r="D433" s="5" t="s">
        <v>10</v>
      </c>
      <c r="E433" s="8">
        <v>12500</v>
      </c>
      <c r="F433" s="48">
        <f t="shared" si="6"/>
        <v>23.983576047122927</v>
      </c>
      <c r="G433" s="28" t="s">
        <v>34</v>
      </c>
      <c r="H433" s="29" t="s">
        <v>485</v>
      </c>
      <c r="I433" s="24" t="s">
        <v>8</v>
      </c>
      <c r="J433" s="51">
        <v>521.19000000000005</v>
      </c>
    </row>
    <row r="434" spans="1:10" x14ac:dyDescent="0.25">
      <c r="A434" s="6">
        <v>43157</v>
      </c>
      <c r="B434" s="7" t="s">
        <v>161</v>
      </c>
      <c r="C434" s="21" t="s">
        <v>12</v>
      </c>
      <c r="D434" s="5" t="s">
        <v>15</v>
      </c>
      <c r="E434" s="8">
        <v>5000</v>
      </c>
      <c r="F434" s="48">
        <f t="shared" si="6"/>
        <v>9.5934304188491719</v>
      </c>
      <c r="G434" s="28" t="s">
        <v>17</v>
      </c>
      <c r="H434" s="29" t="s">
        <v>485</v>
      </c>
      <c r="I434" s="24" t="s">
        <v>8</v>
      </c>
      <c r="J434" s="51">
        <v>521.19000000000005</v>
      </c>
    </row>
    <row r="435" spans="1:10" x14ac:dyDescent="0.25">
      <c r="A435" s="6">
        <v>43158</v>
      </c>
      <c r="B435" s="7" t="s">
        <v>159</v>
      </c>
      <c r="C435" s="21" t="s">
        <v>12</v>
      </c>
      <c r="D435" s="9" t="s">
        <v>15</v>
      </c>
      <c r="E435" s="8">
        <v>7000</v>
      </c>
      <c r="F435" s="48">
        <f t="shared" si="6"/>
        <v>13.43080258638884</v>
      </c>
      <c r="G435" s="22" t="s">
        <v>17</v>
      </c>
      <c r="H435" s="29" t="s">
        <v>485</v>
      </c>
      <c r="I435" s="24" t="s">
        <v>8</v>
      </c>
      <c r="J435" s="51">
        <v>521.19000000000005</v>
      </c>
    </row>
    <row r="436" spans="1:10" x14ac:dyDescent="0.25">
      <c r="A436" s="6">
        <v>43158</v>
      </c>
      <c r="B436" s="7" t="s">
        <v>160</v>
      </c>
      <c r="C436" s="21" t="s">
        <v>12</v>
      </c>
      <c r="D436" s="9" t="s">
        <v>15</v>
      </c>
      <c r="E436" s="8">
        <v>4000</v>
      </c>
      <c r="F436" s="48">
        <f t="shared" si="6"/>
        <v>7.6747443350793372</v>
      </c>
      <c r="G436" s="22" t="s">
        <v>17</v>
      </c>
      <c r="H436" s="29" t="s">
        <v>485</v>
      </c>
      <c r="I436" s="24" t="s">
        <v>8</v>
      </c>
      <c r="J436" s="51">
        <v>521.19000000000005</v>
      </c>
    </row>
    <row r="437" spans="1:10" x14ac:dyDescent="0.25">
      <c r="A437" s="6">
        <v>43158</v>
      </c>
      <c r="B437" s="7" t="s">
        <v>162</v>
      </c>
      <c r="C437" s="21" t="s">
        <v>12</v>
      </c>
      <c r="D437" s="9" t="s">
        <v>15</v>
      </c>
      <c r="E437" s="8">
        <v>14000</v>
      </c>
      <c r="F437" s="48">
        <f t="shared" si="6"/>
        <v>26.861605172777679</v>
      </c>
      <c r="G437" s="22" t="s">
        <v>16</v>
      </c>
      <c r="H437" s="29" t="s">
        <v>485</v>
      </c>
      <c r="I437" s="24" t="s">
        <v>8</v>
      </c>
      <c r="J437" s="51">
        <v>521.19000000000005</v>
      </c>
    </row>
    <row r="438" spans="1:10" x14ac:dyDescent="0.25">
      <c r="A438" s="6">
        <v>43158</v>
      </c>
      <c r="B438" s="7" t="s">
        <v>163</v>
      </c>
      <c r="C438" s="21" t="s">
        <v>12</v>
      </c>
      <c r="D438" s="5" t="s">
        <v>10</v>
      </c>
      <c r="E438" s="8">
        <v>5000</v>
      </c>
      <c r="F438" s="48">
        <f t="shared" si="6"/>
        <v>9.5934304188491719</v>
      </c>
      <c r="G438" s="28" t="s">
        <v>34</v>
      </c>
      <c r="H438" s="29" t="s">
        <v>485</v>
      </c>
      <c r="I438" s="24" t="s">
        <v>8</v>
      </c>
      <c r="J438" s="51">
        <v>521.19000000000005</v>
      </c>
    </row>
    <row r="439" spans="1:10" x14ac:dyDescent="0.25">
      <c r="A439" s="6">
        <v>43158</v>
      </c>
      <c r="B439" s="7" t="s">
        <v>164</v>
      </c>
      <c r="C439" s="21" t="s">
        <v>12</v>
      </c>
      <c r="D439" s="5" t="s">
        <v>10</v>
      </c>
      <c r="E439" s="8">
        <v>500</v>
      </c>
      <c r="F439" s="48">
        <f t="shared" si="6"/>
        <v>0.95934304188491715</v>
      </c>
      <c r="G439" s="28" t="s">
        <v>34</v>
      </c>
      <c r="H439" s="29" t="s">
        <v>485</v>
      </c>
      <c r="I439" s="24" t="s">
        <v>8</v>
      </c>
      <c r="J439" s="51">
        <v>521.19000000000005</v>
      </c>
    </row>
    <row r="440" spans="1:10" x14ac:dyDescent="0.25">
      <c r="A440" s="6">
        <v>43158</v>
      </c>
      <c r="B440" s="7" t="s">
        <v>165</v>
      </c>
      <c r="C440" s="21" t="s">
        <v>9</v>
      </c>
      <c r="D440" s="5" t="s">
        <v>10</v>
      </c>
      <c r="E440" s="8">
        <v>22000</v>
      </c>
      <c r="F440" s="48">
        <f t="shared" si="6"/>
        <v>42.21109384293635</v>
      </c>
      <c r="G440" s="28" t="s">
        <v>34</v>
      </c>
      <c r="H440" s="29" t="s">
        <v>485</v>
      </c>
      <c r="I440" s="24" t="s">
        <v>8</v>
      </c>
      <c r="J440" s="51">
        <v>521.19000000000005</v>
      </c>
    </row>
    <row r="441" spans="1:10" x14ac:dyDescent="0.25">
      <c r="A441" s="6">
        <v>43158</v>
      </c>
      <c r="B441" s="7" t="s">
        <v>196</v>
      </c>
      <c r="C441" s="21" t="s">
        <v>22</v>
      </c>
      <c r="D441" s="5" t="s">
        <v>10</v>
      </c>
      <c r="E441" s="8">
        <v>240000</v>
      </c>
      <c r="F441" s="48">
        <f t="shared" si="6"/>
        <v>460.48466010476022</v>
      </c>
      <c r="G441" s="28" t="s">
        <v>31</v>
      </c>
      <c r="H441" s="29" t="s">
        <v>485</v>
      </c>
      <c r="I441" s="24" t="s">
        <v>8</v>
      </c>
      <c r="J441" s="51">
        <v>521.19000000000005</v>
      </c>
    </row>
    <row r="442" spans="1:10" x14ac:dyDescent="0.25">
      <c r="A442" s="6">
        <v>43158</v>
      </c>
      <c r="B442" s="7" t="s">
        <v>166</v>
      </c>
      <c r="C442" s="21" t="s">
        <v>22</v>
      </c>
      <c r="D442" s="5" t="s">
        <v>10</v>
      </c>
      <c r="E442" s="8">
        <v>85000</v>
      </c>
      <c r="F442" s="48">
        <f t="shared" si="6"/>
        <v>163.0883171204359</v>
      </c>
      <c r="G442" s="28" t="s">
        <v>34</v>
      </c>
      <c r="H442" s="29" t="s">
        <v>485</v>
      </c>
      <c r="I442" s="24" t="s">
        <v>8</v>
      </c>
      <c r="J442" s="51">
        <v>521.19000000000005</v>
      </c>
    </row>
    <row r="443" spans="1:10" x14ac:dyDescent="0.25">
      <c r="A443" s="6">
        <v>43159</v>
      </c>
      <c r="B443" s="7" t="s">
        <v>167</v>
      </c>
      <c r="C443" s="21" t="s">
        <v>12</v>
      </c>
      <c r="D443" s="5" t="s">
        <v>10</v>
      </c>
      <c r="E443" s="8">
        <v>1000</v>
      </c>
      <c r="F443" s="48">
        <f t="shared" si="6"/>
        <v>1.9186860837698343</v>
      </c>
      <c r="G443" s="28" t="s">
        <v>34</v>
      </c>
      <c r="H443" s="29" t="s">
        <v>485</v>
      </c>
      <c r="I443" s="24" t="s">
        <v>8</v>
      </c>
      <c r="J443" s="51">
        <v>521.19000000000005</v>
      </c>
    </row>
    <row r="444" spans="1:10" x14ac:dyDescent="0.25">
      <c r="A444" s="6">
        <v>43159</v>
      </c>
      <c r="B444" s="7" t="s">
        <v>168</v>
      </c>
      <c r="C444" s="21" t="s">
        <v>12</v>
      </c>
      <c r="D444" s="5" t="s">
        <v>15</v>
      </c>
      <c r="E444" s="8">
        <v>5000</v>
      </c>
      <c r="F444" s="48">
        <f t="shared" si="6"/>
        <v>9.5934304188491719</v>
      </c>
      <c r="G444" s="28" t="s">
        <v>17</v>
      </c>
      <c r="H444" s="29" t="s">
        <v>485</v>
      </c>
      <c r="I444" s="24" t="s">
        <v>8</v>
      </c>
      <c r="J444" s="51">
        <v>521.19000000000005</v>
      </c>
    </row>
    <row r="445" spans="1:10" x14ac:dyDescent="0.25">
      <c r="A445" s="6">
        <v>43159</v>
      </c>
      <c r="B445" s="7" t="s">
        <v>169</v>
      </c>
      <c r="C445" s="21" t="s">
        <v>22</v>
      </c>
      <c r="D445" s="5" t="s">
        <v>15</v>
      </c>
      <c r="E445" s="8">
        <v>290000</v>
      </c>
      <c r="F445" s="48">
        <f t="shared" si="6"/>
        <v>556.41896429325197</v>
      </c>
      <c r="G445" s="28" t="s">
        <v>24</v>
      </c>
      <c r="H445" s="29" t="s">
        <v>485</v>
      </c>
      <c r="I445" s="24" t="s">
        <v>8</v>
      </c>
      <c r="J445" s="51">
        <v>521.19000000000005</v>
      </c>
    </row>
    <row r="446" spans="1:10" x14ac:dyDescent="0.25">
      <c r="A446" s="6">
        <v>43159</v>
      </c>
      <c r="B446" s="7" t="s">
        <v>170</v>
      </c>
      <c r="C446" s="21" t="s">
        <v>22</v>
      </c>
      <c r="D446" s="5" t="s">
        <v>15</v>
      </c>
      <c r="E446" s="8">
        <v>256000</v>
      </c>
      <c r="F446" s="48">
        <f t="shared" si="6"/>
        <v>491.18363744507758</v>
      </c>
      <c r="G446" s="28" t="s">
        <v>24</v>
      </c>
      <c r="H446" s="29" t="s">
        <v>485</v>
      </c>
      <c r="I446" s="24" t="s">
        <v>8</v>
      </c>
      <c r="J446" s="51">
        <v>521.19000000000005</v>
      </c>
    </row>
    <row r="447" spans="1:10" x14ac:dyDescent="0.25">
      <c r="A447" s="6">
        <v>43159</v>
      </c>
      <c r="B447" s="7" t="s">
        <v>171</v>
      </c>
      <c r="C447" s="21" t="s">
        <v>22</v>
      </c>
      <c r="D447" s="5" t="s">
        <v>19</v>
      </c>
      <c r="E447" s="27">
        <v>258000</v>
      </c>
      <c r="F447" s="48">
        <f t="shared" si="6"/>
        <v>495.02100961261721</v>
      </c>
      <c r="G447" s="28" t="s">
        <v>24</v>
      </c>
      <c r="H447" s="29" t="s">
        <v>485</v>
      </c>
      <c r="I447" s="24" t="s">
        <v>8</v>
      </c>
      <c r="J447" s="51">
        <v>521.19000000000005</v>
      </c>
    </row>
    <row r="448" spans="1:10" x14ac:dyDescent="0.25">
      <c r="A448" s="6">
        <v>43159</v>
      </c>
      <c r="B448" s="7" t="s">
        <v>659</v>
      </c>
      <c r="C448" s="7" t="s">
        <v>30</v>
      </c>
      <c r="D448" s="9" t="s">
        <v>10</v>
      </c>
      <c r="E448" s="8">
        <v>12650</v>
      </c>
      <c r="F448" s="48">
        <f t="shared" si="6"/>
        <v>24.271378959688402</v>
      </c>
      <c r="G448" s="22" t="s">
        <v>31</v>
      </c>
      <c r="H448" s="29" t="s">
        <v>485</v>
      </c>
      <c r="I448" s="24" t="s">
        <v>8</v>
      </c>
      <c r="J448" s="51">
        <v>521.19000000000005</v>
      </c>
    </row>
    <row r="449" spans="1:10" x14ac:dyDescent="0.25">
      <c r="A449" s="6">
        <v>43160</v>
      </c>
      <c r="B449" s="58" t="s">
        <v>581</v>
      </c>
      <c r="C449" s="58" t="s">
        <v>29</v>
      </c>
      <c r="D449" s="58" t="s">
        <v>10</v>
      </c>
      <c r="E449" s="59">
        <v>400000</v>
      </c>
      <c r="F449" s="48">
        <f t="shared" si="6"/>
        <v>767.47443350793367</v>
      </c>
      <c r="G449" s="60" t="s">
        <v>31</v>
      </c>
      <c r="H449" s="61" t="s">
        <v>485</v>
      </c>
      <c r="I449" s="24" t="s">
        <v>8</v>
      </c>
      <c r="J449" s="51">
        <v>521.19000000000005</v>
      </c>
    </row>
    <row r="450" spans="1:10" x14ac:dyDescent="0.25">
      <c r="A450" s="6">
        <v>43160</v>
      </c>
      <c r="B450" s="13" t="s">
        <v>622</v>
      </c>
      <c r="C450" s="13" t="s">
        <v>29</v>
      </c>
      <c r="D450" s="13" t="s">
        <v>10</v>
      </c>
      <c r="E450" s="57">
        <v>-15000</v>
      </c>
      <c r="F450" s="48">
        <f t="shared" si="6"/>
        <v>-27.468502783474946</v>
      </c>
      <c r="G450" s="19" t="s">
        <v>623</v>
      </c>
      <c r="H450" s="26" t="s">
        <v>11</v>
      </c>
      <c r="I450" s="24" t="s">
        <v>8</v>
      </c>
      <c r="J450" s="51">
        <v>546.08000000000004</v>
      </c>
    </row>
    <row r="451" spans="1:10" x14ac:dyDescent="0.25">
      <c r="A451" s="6">
        <v>43160</v>
      </c>
      <c r="B451" s="7" t="s">
        <v>486</v>
      </c>
      <c r="C451" s="25" t="s">
        <v>12</v>
      </c>
      <c r="D451" s="7" t="s">
        <v>15</v>
      </c>
      <c r="E451" s="8">
        <v>6500</v>
      </c>
      <c r="F451" s="48">
        <f t="shared" si="6"/>
        <v>12.471459544503922</v>
      </c>
      <c r="G451" s="4" t="s">
        <v>17</v>
      </c>
      <c r="H451" s="26" t="s">
        <v>485</v>
      </c>
      <c r="I451" s="24" t="s">
        <v>8</v>
      </c>
      <c r="J451" s="51">
        <v>521.19000000000005</v>
      </c>
    </row>
    <row r="452" spans="1:10" x14ac:dyDescent="0.25">
      <c r="A452" s="6">
        <v>43160</v>
      </c>
      <c r="B452" s="7" t="s">
        <v>582</v>
      </c>
      <c r="C452" s="25" t="s">
        <v>12</v>
      </c>
      <c r="D452" s="7" t="s">
        <v>15</v>
      </c>
      <c r="E452" s="8">
        <v>8000</v>
      </c>
      <c r="F452" s="48">
        <f t="shared" ref="F452:F515" si="7">+E452/J452</f>
        <v>15.349488670158674</v>
      </c>
      <c r="G452" s="4" t="s">
        <v>16</v>
      </c>
      <c r="H452" s="26" t="s">
        <v>485</v>
      </c>
      <c r="I452" s="24" t="s">
        <v>8</v>
      </c>
      <c r="J452" s="51">
        <v>521.19000000000005</v>
      </c>
    </row>
    <row r="453" spans="1:10" x14ac:dyDescent="0.25">
      <c r="A453" s="6">
        <v>43161</v>
      </c>
      <c r="B453" s="7" t="s">
        <v>583</v>
      </c>
      <c r="C453" s="25" t="s">
        <v>12</v>
      </c>
      <c r="D453" s="7" t="s">
        <v>23</v>
      </c>
      <c r="E453" s="8">
        <v>13800</v>
      </c>
      <c r="F453" s="48">
        <f t="shared" si="7"/>
        <v>26.477867956023712</v>
      </c>
      <c r="G453" s="4" t="s">
        <v>180</v>
      </c>
      <c r="H453" s="26" t="s">
        <v>485</v>
      </c>
      <c r="I453" s="24" t="s">
        <v>8</v>
      </c>
      <c r="J453" s="51">
        <v>521.19000000000005</v>
      </c>
    </row>
    <row r="454" spans="1:10" x14ac:dyDescent="0.25">
      <c r="A454" s="6">
        <v>43161</v>
      </c>
      <c r="B454" s="7" t="s">
        <v>584</v>
      </c>
      <c r="C454" s="25" t="s">
        <v>26</v>
      </c>
      <c r="D454" s="7" t="s">
        <v>23</v>
      </c>
      <c r="E454" s="8">
        <v>65700</v>
      </c>
      <c r="F454" s="48">
        <f t="shared" si="7"/>
        <v>126.05767570367811</v>
      </c>
      <c r="G454" s="4" t="s">
        <v>180</v>
      </c>
      <c r="H454" s="26" t="s">
        <v>485</v>
      </c>
      <c r="I454" s="24" t="s">
        <v>8</v>
      </c>
      <c r="J454" s="51">
        <v>521.19000000000005</v>
      </c>
    </row>
    <row r="455" spans="1:10" x14ac:dyDescent="0.25">
      <c r="A455" s="6">
        <v>43161</v>
      </c>
      <c r="B455" s="7" t="s">
        <v>487</v>
      </c>
      <c r="C455" s="21" t="s">
        <v>12</v>
      </c>
      <c r="D455" s="9" t="s">
        <v>10</v>
      </c>
      <c r="E455" s="8">
        <v>200</v>
      </c>
      <c r="F455" s="48">
        <f t="shared" si="7"/>
        <v>0.38373721675396683</v>
      </c>
      <c r="G455" s="22" t="s">
        <v>34</v>
      </c>
      <c r="H455" s="23" t="s">
        <v>485</v>
      </c>
      <c r="I455" s="24" t="s">
        <v>8</v>
      </c>
      <c r="J455" s="51">
        <v>521.19000000000005</v>
      </c>
    </row>
    <row r="456" spans="1:10" x14ac:dyDescent="0.25">
      <c r="A456" s="6">
        <v>43161</v>
      </c>
      <c r="B456" s="7" t="s">
        <v>488</v>
      </c>
      <c r="C456" s="9" t="s">
        <v>9</v>
      </c>
      <c r="D456" s="9" t="s">
        <v>10</v>
      </c>
      <c r="E456" s="8">
        <v>800</v>
      </c>
      <c r="F456" s="48">
        <f t="shared" si="7"/>
        <v>1.5349488670158673</v>
      </c>
      <c r="G456" s="22" t="s">
        <v>34</v>
      </c>
      <c r="H456" s="23" t="s">
        <v>485</v>
      </c>
      <c r="I456" s="24" t="s">
        <v>8</v>
      </c>
      <c r="J456" s="51">
        <v>521.19000000000005</v>
      </c>
    </row>
    <row r="457" spans="1:10" x14ac:dyDescent="0.25">
      <c r="A457" s="6">
        <v>43164</v>
      </c>
      <c r="B457" s="7" t="s">
        <v>585</v>
      </c>
      <c r="C457" s="21" t="s">
        <v>12</v>
      </c>
      <c r="D457" s="9" t="s">
        <v>13</v>
      </c>
      <c r="E457" s="8">
        <f>8500+8000</f>
        <v>16500</v>
      </c>
      <c r="F457" s="48">
        <f t="shared" si="7"/>
        <v>31.658320382202266</v>
      </c>
      <c r="G457" s="22" t="s">
        <v>25</v>
      </c>
      <c r="H457" s="23" t="s">
        <v>485</v>
      </c>
      <c r="I457" s="24" t="s">
        <v>8</v>
      </c>
      <c r="J457" s="51">
        <v>521.19000000000005</v>
      </c>
    </row>
    <row r="458" spans="1:10" x14ac:dyDescent="0.25">
      <c r="A458" s="6">
        <v>43164</v>
      </c>
      <c r="B458" s="7" t="s">
        <v>586</v>
      </c>
      <c r="C458" s="21" t="s">
        <v>26</v>
      </c>
      <c r="D458" s="9" t="s">
        <v>13</v>
      </c>
      <c r="E458" s="8">
        <f>22000+12000</f>
        <v>34000</v>
      </c>
      <c r="F458" s="48">
        <f t="shared" si="7"/>
        <v>65.235326848174367</v>
      </c>
      <c r="G458" s="22" t="s">
        <v>25</v>
      </c>
      <c r="H458" s="23" t="s">
        <v>485</v>
      </c>
      <c r="I458" s="24" t="s">
        <v>8</v>
      </c>
      <c r="J458" s="51">
        <v>521.19000000000005</v>
      </c>
    </row>
    <row r="459" spans="1:10" x14ac:dyDescent="0.25">
      <c r="A459" s="6">
        <v>43164</v>
      </c>
      <c r="B459" s="7" t="s">
        <v>587</v>
      </c>
      <c r="C459" s="21" t="s">
        <v>27</v>
      </c>
      <c r="D459" s="9" t="s">
        <v>13</v>
      </c>
      <c r="E459" s="8">
        <v>6000</v>
      </c>
      <c r="F459" s="48">
        <f t="shared" si="7"/>
        <v>11.512116502619005</v>
      </c>
      <c r="G459" s="22" t="s">
        <v>25</v>
      </c>
      <c r="H459" s="23" t="s">
        <v>485</v>
      </c>
      <c r="I459" s="24" t="s">
        <v>8</v>
      </c>
      <c r="J459" s="51">
        <v>521.19000000000005</v>
      </c>
    </row>
    <row r="460" spans="1:10" x14ac:dyDescent="0.25">
      <c r="A460" s="6">
        <v>43164</v>
      </c>
      <c r="B460" s="7" t="s">
        <v>489</v>
      </c>
      <c r="C460" s="21" t="s">
        <v>45</v>
      </c>
      <c r="D460" s="9" t="s">
        <v>10</v>
      </c>
      <c r="E460" s="8">
        <v>2000</v>
      </c>
      <c r="F460" s="48">
        <f t="shared" si="7"/>
        <v>3.8373721675396686</v>
      </c>
      <c r="G460" s="22" t="s">
        <v>17</v>
      </c>
      <c r="H460" s="23" t="s">
        <v>485</v>
      </c>
      <c r="I460" s="24" t="s">
        <v>8</v>
      </c>
      <c r="J460" s="51">
        <v>521.19000000000005</v>
      </c>
    </row>
    <row r="461" spans="1:10" x14ac:dyDescent="0.25">
      <c r="A461" s="6">
        <v>43164</v>
      </c>
      <c r="B461" s="7" t="s">
        <v>626</v>
      </c>
      <c r="C461" s="21" t="s">
        <v>14</v>
      </c>
      <c r="D461" s="9" t="s">
        <v>23</v>
      </c>
      <c r="E461" s="8">
        <v>10000</v>
      </c>
      <c r="F461" s="48">
        <f t="shared" si="7"/>
        <v>19.186860837698344</v>
      </c>
      <c r="G461" s="22" t="s">
        <v>34</v>
      </c>
      <c r="H461" s="23" t="s">
        <v>485</v>
      </c>
      <c r="I461" s="24" t="s">
        <v>8</v>
      </c>
      <c r="J461" s="51">
        <v>521.19000000000005</v>
      </c>
    </row>
    <row r="462" spans="1:10" x14ac:dyDescent="0.25">
      <c r="A462" s="6">
        <v>43164</v>
      </c>
      <c r="B462" s="7" t="s">
        <v>627</v>
      </c>
      <c r="C462" s="21" t="s">
        <v>14</v>
      </c>
      <c r="D462" s="9" t="s">
        <v>23</v>
      </c>
      <c r="E462" s="8">
        <v>5000</v>
      </c>
      <c r="F462" s="48">
        <f t="shared" si="7"/>
        <v>9.5934304188491719</v>
      </c>
      <c r="G462" s="22" t="s">
        <v>34</v>
      </c>
      <c r="H462" s="23" t="s">
        <v>485</v>
      </c>
      <c r="I462" s="24" t="s">
        <v>8</v>
      </c>
      <c r="J462" s="51">
        <v>521.19000000000005</v>
      </c>
    </row>
    <row r="463" spans="1:10" x14ac:dyDescent="0.25">
      <c r="A463" s="6">
        <v>43164</v>
      </c>
      <c r="B463" s="7" t="s">
        <v>628</v>
      </c>
      <c r="C463" s="21" t="s">
        <v>14</v>
      </c>
      <c r="D463" s="9" t="s">
        <v>19</v>
      </c>
      <c r="E463" s="8">
        <v>5000</v>
      </c>
      <c r="F463" s="48">
        <f t="shared" si="7"/>
        <v>9.5934304188491719</v>
      </c>
      <c r="G463" s="22" t="s">
        <v>34</v>
      </c>
      <c r="H463" s="23" t="s">
        <v>485</v>
      </c>
      <c r="I463" s="24" t="s">
        <v>8</v>
      </c>
      <c r="J463" s="51">
        <v>521.19000000000005</v>
      </c>
    </row>
    <row r="464" spans="1:10" x14ac:dyDescent="0.25">
      <c r="A464" s="6">
        <v>43164</v>
      </c>
      <c r="B464" s="7" t="s">
        <v>629</v>
      </c>
      <c r="C464" s="21" t="s">
        <v>14</v>
      </c>
      <c r="D464" s="9" t="s">
        <v>15</v>
      </c>
      <c r="E464" s="8">
        <v>5000</v>
      </c>
      <c r="F464" s="48">
        <f t="shared" si="7"/>
        <v>9.5934304188491719</v>
      </c>
      <c r="G464" s="22" t="s">
        <v>34</v>
      </c>
      <c r="H464" s="23" t="s">
        <v>485</v>
      </c>
      <c r="I464" s="24" t="s">
        <v>8</v>
      </c>
      <c r="J464" s="51">
        <v>521.19000000000005</v>
      </c>
    </row>
    <row r="465" spans="1:10" x14ac:dyDescent="0.25">
      <c r="A465" s="6">
        <v>43164</v>
      </c>
      <c r="B465" s="7" t="s">
        <v>630</v>
      </c>
      <c r="C465" s="21" t="s">
        <v>14</v>
      </c>
      <c r="D465" s="7" t="s">
        <v>15</v>
      </c>
      <c r="E465" s="8">
        <v>5000</v>
      </c>
      <c r="F465" s="48">
        <f t="shared" si="7"/>
        <v>9.5934304188491719</v>
      </c>
      <c r="G465" s="22" t="s">
        <v>34</v>
      </c>
      <c r="H465" s="23" t="s">
        <v>485</v>
      </c>
      <c r="I465" s="24" t="s">
        <v>8</v>
      </c>
      <c r="J465" s="51">
        <v>521.19000000000005</v>
      </c>
    </row>
    <row r="466" spans="1:10" x14ac:dyDescent="0.25">
      <c r="A466" s="6">
        <v>43164</v>
      </c>
      <c r="B466" s="7" t="s">
        <v>631</v>
      </c>
      <c r="C466" s="21" t="s">
        <v>14</v>
      </c>
      <c r="D466" s="9" t="s">
        <v>10</v>
      </c>
      <c r="E466" s="8">
        <v>5000</v>
      </c>
      <c r="F466" s="48">
        <f t="shared" si="7"/>
        <v>9.5934304188491719</v>
      </c>
      <c r="G466" s="22" t="s">
        <v>34</v>
      </c>
      <c r="H466" s="23" t="s">
        <v>485</v>
      </c>
      <c r="I466" s="24" t="s">
        <v>8</v>
      </c>
      <c r="J466" s="51">
        <v>521.19000000000005</v>
      </c>
    </row>
    <row r="467" spans="1:10" x14ac:dyDescent="0.25">
      <c r="A467" s="6">
        <v>43164</v>
      </c>
      <c r="B467" s="7" t="s">
        <v>632</v>
      </c>
      <c r="C467" s="21" t="s">
        <v>14</v>
      </c>
      <c r="D467" s="7" t="s">
        <v>13</v>
      </c>
      <c r="E467" s="8">
        <v>5000</v>
      </c>
      <c r="F467" s="48">
        <f t="shared" si="7"/>
        <v>9.5934304188491719</v>
      </c>
      <c r="G467" s="22" t="s">
        <v>34</v>
      </c>
      <c r="H467" s="23" t="s">
        <v>485</v>
      </c>
      <c r="I467" s="24" t="s">
        <v>8</v>
      </c>
      <c r="J467" s="51">
        <v>521.19000000000005</v>
      </c>
    </row>
    <row r="468" spans="1:10" x14ac:dyDescent="0.25">
      <c r="A468" s="6">
        <v>43164</v>
      </c>
      <c r="B468" s="7" t="s">
        <v>490</v>
      </c>
      <c r="C468" s="21" t="s">
        <v>12</v>
      </c>
      <c r="D468" s="9" t="s">
        <v>15</v>
      </c>
      <c r="E468" s="8">
        <v>15000</v>
      </c>
      <c r="F468" s="48">
        <f t="shared" si="7"/>
        <v>28.780291256547514</v>
      </c>
      <c r="G468" s="22" t="s">
        <v>16</v>
      </c>
      <c r="H468" s="23" t="s">
        <v>485</v>
      </c>
      <c r="I468" s="24" t="s">
        <v>8</v>
      </c>
      <c r="J468" s="51">
        <v>521.19000000000005</v>
      </c>
    </row>
    <row r="469" spans="1:10" x14ac:dyDescent="0.25">
      <c r="A469" s="6">
        <v>43164</v>
      </c>
      <c r="B469" s="7" t="s">
        <v>491</v>
      </c>
      <c r="C469" s="21" t="s">
        <v>12</v>
      </c>
      <c r="D469" s="9" t="s">
        <v>15</v>
      </c>
      <c r="E469" s="8">
        <v>7000</v>
      </c>
      <c r="F469" s="48">
        <f t="shared" si="7"/>
        <v>13.43080258638884</v>
      </c>
      <c r="G469" s="22" t="s">
        <v>17</v>
      </c>
      <c r="H469" s="23" t="s">
        <v>485</v>
      </c>
      <c r="I469" s="24" t="s">
        <v>8</v>
      </c>
      <c r="J469" s="51">
        <v>521.19000000000005</v>
      </c>
    </row>
    <row r="470" spans="1:10" x14ac:dyDescent="0.25">
      <c r="A470" s="6">
        <v>43164</v>
      </c>
      <c r="B470" s="7" t="s">
        <v>492</v>
      </c>
      <c r="C470" s="21" t="s">
        <v>12</v>
      </c>
      <c r="D470" s="9" t="s">
        <v>15</v>
      </c>
      <c r="E470" s="8">
        <v>7000</v>
      </c>
      <c r="F470" s="48">
        <f t="shared" si="7"/>
        <v>13.43080258638884</v>
      </c>
      <c r="G470" s="22" t="s">
        <v>17</v>
      </c>
      <c r="H470" s="23" t="s">
        <v>485</v>
      </c>
      <c r="I470" s="24" t="s">
        <v>8</v>
      </c>
      <c r="J470" s="51">
        <v>521.19000000000005</v>
      </c>
    </row>
    <row r="471" spans="1:10" x14ac:dyDescent="0.25">
      <c r="A471" s="6">
        <v>43164</v>
      </c>
      <c r="B471" s="7" t="s">
        <v>493</v>
      </c>
      <c r="C471" s="21" t="s">
        <v>9</v>
      </c>
      <c r="D471" s="9" t="s">
        <v>10</v>
      </c>
      <c r="E471" s="8">
        <v>900</v>
      </c>
      <c r="F471" s="48">
        <f t="shared" si="7"/>
        <v>1.7268174753928507</v>
      </c>
      <c r="G471" s="22" t="s">
        <v>20</v>
      </c>
      <c r="H471" s="23" t="s">
        <v>485</v>
      </c>
      <c r="I471" s="24" t="s">
        <v>8</v>
      </c>
      <c r="J471" s="51">
        <v>521.19000000000005</v>
      </c>
    </row>
    <row r="472" spans="1:10" x14ac:dyDescent="0.25">
      <c r="A472" s="6">
        <v>43164</v>
      </c>
      <c r="B472" s="7" t="s">
        <v>494</v>
      </c>
      <c r="C472" s="21" t="s">
        <v>12</v>
      </c>
      <c r="D472" s="9" t="s">
        <v>19</v>
      </c>
      <c r="E472" s="8">
        <v>13000</v>
      </c>
      <c r="F472" s="48">
        <f t="shared" si="7"/>
        <v>24.942919089007844</v>
      </c>
      <c r="G472" s="22" t="s">
        <v>20</v>
      </c>
      <c r="H472" s="23" t="s">
        <v>485</v>
      </c>
      <c r="I472" s="24" t="s">
        <v>8</v>
      </c>
      <c r="J472" s="51">
        <v>521.19000000000005</v>
      </c>
    </row>
    <row r="473" spans="1:10" x14ac:dyDescent="0.25">
      <c r="A473" s="6">
        <v>43164</v>
      </c>
      <c r="B473" s="7" t="s">
        <v>495</v>
      </c>
      <c r="C473" s="21" t="s">
        <v>12</v>
      </c>
      <c r="D473" s="9" t="s">
        <v>10</v>
      </c>
      <c r="E473" s="8">
        <v>12500</v>
      </c>
      <c r="F473" s="48">
        <f t="shared" si="7"/>
        <v>23.983576047122927</v>
      </c>
      <c r="G473" s="22" t="s">
        <v>34</v>
      </c>
      <c r="H473" s="23" t="s">
        <v>485</v>
      </c>
      <c r="I473" s="24" t="s">
        <v>8</v>
      </c>
      <c r="J473" s="51">
        <v>521.19000000000005</v>
      </c>
    </row>
    <row r="474" spans="1:10" x14ac:dyDescent="0.25">
      <c r="A474" s="6">
        <v>43165</v>
      </c>
      <c r="B474" s="7" t="s">
        <v>496</v>
      </c>
      <c r="C474" s="21" t="s">
        <v>22</v>
      </c>
      <c r="D474" s="9" t="s">
        <v>13</v>
      </c>
      <c r="E474" s="8">
        <v>180000</v>
      </c>
      <c r="F474" s="48">
        <f t="shared" si="7"/>
        <v>345.36349507857017</v>
      </c>
      <c r="G474" s="22" t="s">
        <v>24</v>
      </c>
      <c r="H474" s="23" t="s">
        <v>485</v>
      </c>
      <c r="I474" s="24" t="s">
        <v>8</v>
      </c>
      <c r="J474" s="51">
        <v>521.19000000000005</v>
      </c>
    </row>
    <row r="475" spans="1:10" x14ac:dyDescent="0.25">
      <c r="A475" s="6">
        <v>43165</v>
      </c>
      <c r="B475" s="7" t="s">
        <v>497</v>
      </c>
      <c r="C475" s="21" t="s">
        <v>9</v>
      </c>
      <c r="D475" s="9" t="s">
        <v>10</v>
      </c>
      <c r="E475" s="8">
        <v>15000</v>
      </c>
      <c r="F475" s="48">
        <f t="shared" si="7"/>
        <v>28.780291256547514</v>
      </c>
      <c r="G475" s="22" t="s">
        <v>20</v>
      </c>
      <c r="H475" s="23" t="s">
        <v>485</v>
      </c>
      <c r="I475" s="24" t="s">
        <v>8</v>
      </c>
      <c r="J475" s="51">
        <v>521.19000000000005</v>
      </c>
    </row>
    <row r="476" spans="1:10" x14ac:dyDescent="0.25">
      <c r="A476" s="6">
        <v>43165</v>
      </c>
      <c r="B476" s="7" t="s">
        <v>498</v>
      </c>
      <c r="C476" s="21" t="s">
        <v>12</v>
      </c>
      <c r="D476" s="9" t="s">
        <v>19</v>
      </c>
      <c r="E476" s="8">
        <v>2200</v>
      </c>
      <c r="F476" s="48">
        <f t="shared" si="7"/>
        <v>4.2211093842936354</v>
      </c>
      <c r="G476" s="22" t="s">
        <v>20</v>
      </c>
      <c r="H476" s="23" t="s">
        <v>485</v>
      </c>
      <c r="I476" s="24" t="s">
        <v>8</v>
      </c>
      <c r="J476" s="51">
        <v>521.19000000000005</v>
      </c>
    </row>
    <row r="477" spans="1:10" x14ac:dyDescent="0.25">
      <c r="A477" s="6">
        <v>43165</v>
      </c>
      <c r="B477" s="52" t="s">
        <v>499</v>
      </c>
      <c r="C477" s="21" t="s">
        <v>12</v>
      </c>
      <c r="D477" s="9" t="s">
        <v>19</v>
      </c>
      <c r="E477" s="8">
        <v>8000</v>
      </c>
      <c r="F477" s="48">
        <f t="shared" si="7"/>
        <v>15.349488670158674</v>
      </c>
      <c r="G477" s="22" t="s">
        <v>20</v>
      </c>
      <c r="H477" s="23" t="s">
        <v>485</v>
      </c>
      <c r="I477" s="24" t="s">
        <v>8</v>
      </c>
      <c r="J477" s="51">
        <v>521.19000000000005</v>
      </c>
    </row>
    <row r="478" spans="1:10" x14ac:dyDescent="0.25">
      <c r="A478" s="6">
        <v>43165</v>
      </c>
      <c r="B478" s="7" t="s">
        <v>500</v>
      </c>
      <c r="C478" s="21" t="s">
        <v>21</v>
      </c>
      <c r="D478" s="9" t="s">
        <v>19</v>
      </c>
      <c r="E478" s="8">
        <v>12000</v>
      </c>
      <c r="F478" s="48">
        <f t="shared" si="7"/>
        <v>23.02423300523801</v>
      </c>
      <c r="G478" s="22" t="s">
        <v>20</v>
      </c>
      <c r="H478" s="23" t="s">
        <v>485</v>
      </c>
      <c r="I478" s="24" t="s">
        <v>8</v>
      </c>
      <c r="J478" s="51">
        <v>521.19000000000005</v>
      </c>
    </row>
    <row r="479" spans="1:10" x14ac:dyDescent="0.25">
      <c r="A479" s="6">
        <v>43166</v>
      </c>
      <c r="B479" s="7" t="s">
        <v>501</v>
      </c>
      <c r="C479" s="21" t="s">
        <v>12</v>
      </c>
      <c r="D479" s="9" t="s">
        <v>23</v>
      </c>
      <c r="E479" s="8">
        <v>23500</v>
      </c>
      <c r="F479" s="48">
        <f t="shared" si="7"/>
        <v>45.089122968591106</v>
      </c>
      <c r="G479" s="22" t="s">
        <v>24</v>
      </c>
      <c r="H479" s="23" t="s">
        <v>485</v>
      </c>
      <c r="I479" s="24" t="s">
        <v>8</v>
      </c>
      <c r="J479" s="51">
        <v>521.19000000000005</v>
      </c>
    </row>
    <row r="480" spans="1:10" x14ac:dyDescent="0.25">
      <c r="A480" s="6">
        <v>43167</v>
      </c>
      <c r="B480" s="7" t="s">
        <v>502</v>
      </c>
      <c r="C480" s="21" t="s">
        <v>12</v>
      </c>
      <c r="D480" s="9" t="s">
        <v>10</v>
      </c>
      <c r="E480" s="8">
        <v>5000</v>
      </c>
      <c r="F480" s="48">
        <f t="shared" si="7"/>
        <v>9.5934304188491719</v>
      </c>
      <c r="G480" s="4" t="s">
        <v>34</v>
      </c>
      <c r="H480" s="23" t="s">
        <v>485</v>
      </c>
      <c r="I480" s="24" t="s">
        <v>8</v>
      </c>
      <c r="J480" s="51">
        <v>521.19000000000005</v>
      </c>
    </row>
    <row r="481" spans="1:10" x14ac:dyDescent="0.25">
      <c r="A481" s="6">
        <v>43167</v>
      </c>
      <c r="B481" s="7" t="s">
        <v>192</v>
      </c>
      <c r="C481" s="21" t="s">
        <v>9</v>
      </c>
      <c r="D481" s="9" t="s">
        <v>10</v>
      </c>
      <c r="E481" s="8">
        <v>24625</v>
      </c>
      <c r="F481" s="48">
        <f t="shared" si="7"/>
        <v>47.247644812832171</v>
      </c>
      <c r="G481" s="22" t="s">
        <v>34</v>
      </c>
      <c r="H481" s="23" t="s">
        <v>485</v>
      </c>
      <c r="I481" s="24" t="s">
        <v>8</v>
      </c>
      <c r="J481" s="51">
        <v>521.19000000000005</v>
      </c>
    </row>
    <row r="482" spans="1:10" x14ac:dyDescent="0.25">
      <c r="A482" s="6">
        <v>43167</v>
      </c>
      <c r="B482" s="7" t="s">
        <v>503</v>
      </c>
      <c r="C482" s="21" t="s">
        <v>21</v>
      </c>
      <c r="D482" s="9" t="s">
        <v>19</v>
      </c>
      <c r="E482" s="8">
        <v>40000</v>
      </c>
      <c r="F482" s="48">
        <f t="shared" si="7"/>
        <v>76.747443350793375</v>
      </c>
      <c r="G482" s="22" t="s">
        <v>20</v>
      </c>
      <c r="H482" s="23" t="s">
        <v>485</v>
      </c>
      <c r="I482" s="24" t="s">
        <v>8</v>
      </c>
      <c r="J482" s="51">
        <v>521.19000000000005</v>
      </c>
    </row>
    <row r="483" spans="1:10" x14ac:dyDescent="0.25">
      <c r="A483" s="6">
        <v>43167</v>
      </c>
      <c r="B483" s="7" t="s">
        <v>504</v>
      </c>
      <c r="C483" s="21" t="s">
        <v>21</v>
      </c>
      <c r="D483" s="9" t="s">
        <v>19</v>
      </c>
      <c r="E483" s="8">
        <v>42000</v>
      </c>
      <c r="F483" s="48">
        <f t="shared" si="7"/>
        <v>80.584815518333031</v>
      </c>
      <c r="G483" s="22" t="s">
        <v>20</v>
      </c>
      <c r="H483" s="23" t="s">
        <v>485</v>
      </c>
      <c r="I483" s="24" t="s">
        <v>8</v>
      </c>
      <c r="J483" s="51">
        <v>521.19000000000005</v>
      </c>
    </row>
    <row r="484" spans="1:10" x14ac:dyDescent="0.25">
      <c r="A484" s="6">
        <v>43167</v>
      </c>
      <c r="B484" s="7" t="s">
        <v>505</v>
      </c>
      <c r="C484" s="21" t="s">
        <v>21</v>
      </c>
      <c r="D484" s="9" t="s">
        <v>19</v>
      </c>
      <c r="E484" s="8">
        <v>30000</v>
      </c>
      <c r="F484" s="48">
        <f t="shared" si="7"/>
        <v>57.560582513095028</v>
      </c>
      <c r="G484" s="22" t="s">
        <v>20</v>
      </c>
      <c r="H484" s="23" t="s">
        <v>485</v>
      </c>
      <c r="I484" s="24" t="s">
        <v>8</v>
      </c>
      <c r="J484" s="51">
        <v>521.19000000000005</v>
      </c>
    </row>
    <row r="485" spans="1:10" x14ac:dyDescent="0.25">
      <c r="A485" s="6">
        <v>43167</v>
      </c>
      <c r="B485" s="7" t="s">
        <v>506</v>
      </c>
      <c r="C485" s="21" t="s">
        <v>21</v>
      </c>
      <c r="D485" s="9" t="s">
        <v>19</v>
      </c>
      <c r="E485" s="8">
        <v>50000</v>
      </c>
      <c r="F485" s="48">
        <f t="shared" si="7"/>
        <v>95.934304188491708</v>
      </c>
      <c r="G485" s="22" t="s">
        <v>20</v>
      </c>
      <c r="H485" s="23" t="s">
        <v>485</v>
      </c>
      <c r="I485" s="24" t="s">
        <v>8</v>
      </c>
      <c r="J485" s="51">
        <v>521.19000000000005</v>
      </c>
    </row>
    <row r="486" spans="1:10" x14ac:dyDescent="0.25">
      <c r="A486" s="6">
        <v>43167</v>
      </c>
      <c r="B486" s="7" t="s">
        <v>507</v>
      </c>
      <c r="C486" s="21" t="s">
        <v>21</v>
      </c>
      <c r="D486" s="9" t="s">
        <v>19</v>
      </c>
      <c r="E486" s="8">
        <v>70000</v>
      </c>
      <c r="F486" s="48">
        <f t="shared" si="7"/>
        <v>134.30802586388839</v>
      </c>
      <c r="G486" s="22" t="s">
        <v>20</v>
      </c>
      <c r="H486" s="23" t="s">
        <v>485</v>
      </c>
      <c r="I486" s="24" t="s">
        <v>8</v>
      </c>
      <c r="J486" s="51">
        <v>521.19000000000005</v>
      </c>
    </row>
    <row r="487" spans="1:10" x14ac:dyDescent="0.25">
      <c r="A487" s="6">
        <v>43168</v>
      </c>
      <c r="B487" s="7" t="s">
        <v>508</v>
      </c>
      <c r="C487" s="21" t="s">
        <v>12</v>
      </c>
      <c r="D487" s="5" t="s">
        <v>15</v>
      </c>
      <c r="E487" s="8">
        <v>6000</v>
      </c>
      <c r="F487" s="48">
        <f t="shared" si="7"/>
        <v>11.512116502619005</v>
      </c>
      <c r="G487" s="28" t="s">
        <v>16</v>
      </c>
      <c r="H487" s="23" t="s">
        <v>485</v>
      </c>
      <c r="I487" s="24" t="s">
        <v>8</v>
      </c>
      <c r="J487" s="51">
        <v>521.19000000000005</v>
      </c>
    </row>
    <row r="488" spans="1:10" x14ac:dyDescent="0.25">
      <c r="A488" s="6">
        <v>43168</v>
      </c>
      <c r="B488" s="7" t="s">
        <v>509</v>
      </c>
      <c r="C488" s="21" t="s">
        <v>12</v>
      </c>
      <c r="D488" s="5" t="s">
        <v>15</v>
      </c>
      <c r="E488" s="8">
        <v>13500</v>
      </c>
      <c r="F488" s="48">
        <f t="shared" si="7"/>
        <v>25.902262130892762</v>
      </c>
      <c r="G488" s="28" t="s">
        <v>16</v>
      </c>
      <c r="H488" s="23" t="s">
        <v>485</v>
      </c>
      <c r="I488" s="24" t="s">
        <v>8</v>
      </c>
      <c r="J488" s="51">
        <v>521.19000000000005</v>
      </c>
    </row>
    <row r="489" spans="1:10" x14ac:dyDescent="0.25">
      <c r="A489" s="6">
        <v>43168</v>
      </c>
      <c r="B489" s="7" t="s">
        <v>510</v>
      </c>
      <c r="C489" s="21" t="s">
        <v>12</v>
      </c>
      <c r="D489" s="5" t="s">
        <v>15</v>
      </c>
      <c r="E489" s="27">
        <v>12500</v>
      </c>
      <c r="F489" s="48">
        <f t="shared" si="7"/>
        <v>23.983576047122927</v>
      </c>
      <c r="G489" s="30" t="s">
        <v>17</v>
      </c>
      <c r="H489" s="23" t="s">
        <v>485</v>
      </c>
      <c r="I489" s="24" t="s">
        <v>8</v>
      </c>
      <c r="J489" s="51">
        <v>521.19000000000005</v>
      </c>
    </row>
    <row r="490" spans="1:10" x14ac:dyDescent="0.25">
      <c r="A490" s="6">
        <v>43168</v>
      </c>
      <c r="B490" s="7" t="s">
        <v>511</v>
      </c>
      <c r="C490" s="21" t="s">
        <v>12</v>
      </c>
      <c r="D490" s="5" t="s">
        <v>13</v>
      </c>
      <c r="E490" s="27">
        <v>2000</v>
      </c>
      <c r="F490" s="48">
        <f t="shared" si="7"/>
        <v>3.8373721675396686</v>
      </c>
      <c r="G490" s="30" t="s">
        <v>25</v>
      </c>
      <c r="H490" s="23" t="s">
        <v>485</v>
      </c>
      <c r="I490" s="24" t="s">
        <v>8</v>
      </c>
      <c r="J490" s="51">
        <v>521.19000000000005</v>
      </c>
    </row>
    <row r="491" spans="1:10" x14ac:dyDescent="0.25">
      <c r="A491" s="6">
        <v>43171</v>
      </c>
      <c r="B491" s="7" t="s">
        <v>512</v>
      </c>
      <c r="C491" s="21" t="s">
        <v>12</v>
      </c>
      <c r="D491" s="5" t="s">
        <v>15</v>
      </c>
      <c r="E491" s="27">
        <v>15000</v>
      </c>
      <c r="F491" s="48">
        <f t="shared" si="7"/>
        <v>28.780291256547514</v>
      </c>
      <c r="G491" s="30" t="s">
        <v>16</v>
      </c>
      <c r="H491" s="23" t="s">
        <v>485</v>
      </c>
      <c r="I491" s="24" t="s">
        <v>8</v>
      </c>
      <c r="J491" s="51">
        <v>521.19000000000005</v>
      </c>
    </row>
    <row r="492" spans="1:10" x14ac:dyDescent="0.25">
      <c r="A492" s="6">
        <v>43171</v>
      </c>
      <c r="B492" s="7" t="s">
        <v>513</v>
      </c>
      <c r="C492" s="21" t="s">
        <v>12</v>
      </c>
      <c r="D492" s="5" t="s">
        <v>15</v>
      </c>
      <c r="E492" s="27">
        <v>7000</v>
      </c>
      <c r="F492" s="48">
        <f t="shared" si="7"/>
        <v>13.43080258638884</v>
      </c>
      <c r="G492" s="30" t="s">
        <v>17</v>
      </c>
      <c r="H492" s="23" t="s">
        <v>485</v>
      </c>
      <c r="I492" s="24" t="s">
        <v>8</v>
      </c>
      <c r="J492" s="51">
        <v>521.19000000000005</v>
      </c>
    </row>
    <row r="493" spans="1:10" x14ac:dyDescent="0.25">
      <c r="A493" s="6">
        <v>43171</v>
      </c>
      <c r="B493" s="7" t="s">
        <v>514</v>
      </c>
      <c r="C493" s="21" t="s">
        <v>12</v>
      </c>
      <c r="D493" s="5" t="s">
        <v>19</v>
      </c>
      <c r="E493" s="27">
        <v>13000</v>
      </c>
      <c r="F493" s="48">
        <f t="shared" si="7"/>
        <v>24.942919089007844</v>
      </c>
      <c r="G493" s="30" t="s">
        <v>20</v>
      </c>
      <c r="H493" s="23" t="s">
        <v>485</v>
      </c>
      <c r="I493" s="24" t="s">
        <v>8</v>
      </c>
      <c r="J493" s="51">
        <v>521.19000000000005</v>
      </c>
    </row>
    <row r="494" spans="1:10" x14ac:dyDescent="0.25">
      <c r="A494" s="6">
        <v>43171</v>
      </c>
      <c r="B494" s="7" t="s">
        <v>515</v>
      </c>
      <c r="C494" s="21" t="s">
        <v>12</v>
      </c>
      <c r="D494" s="5" t="s">
        <v>13</v>
      </c>
      <c r="E494" s="27">
        <v>1000</v>
      </c>
      <c r="F494" s="48">
        <f t="shared" si="7"/>
        <v>1.9186860837698343</v>
      </c>
      <c r="G494" s="30" t="s">
        <v>25</v>
      </c>
      <c r="H494" s="23" t="s">
        <v>485</v>
      </c>
      <c r="I494" s="24" t="s">
        <v>8</v>
      </c>
      <c r="J494" s="51">
        <v>521.19000000000005</v>
      </c>
    </row>
    <row r="495" spans="1:10" x14ac:dyDescent="0.25">
      <c r="A495" s="6">
        <v>43171</v>
      </c>
      <c r="B495" s="7" t="s">
        <v>588</v>
      </c>
      <c r="C495" s="21" t="s">
        <v>12</v>
      </c>
      <c r="D495" s="5" t="s">
        <v>13</v>
      </c>
      <c r="E495" s="27">
        <v>28600</v>
      </c>
      <c r="F495" s="48">
        <f t="shared" si="7"/>
        <v>54.874421995817258</v>
      </c>
      <c r="G495" s="30" t="s">
        <v>25</v>
      </c>
      <c r="H495" s="23" t="s">
        <v>485</v>
      </c>
      <c r="I495" s="24" t="s">
        <v>8</v>
      </c>
      <c r="J495" s="51">
        <v>521.19000000000005</v>
      </c>
    </row>
    <row r="496" spans="1:10" x14ac:dyDescent="0.25">
      <c r="A496" s="6">
        <v>43171</v>
      </c>
      <c r="B496" s="7" t="s">
        <v>589</v>
      </c>
      <c r="C496" s="21" t="s">
        <v>26</v>
      </c>
      <c r="D496" s="5" t="s">
        <v>13</v>
      </c>
      <c r="E496" s="27">
        <v>48000</v>
      </c>
      <c r="F496" s="48">
        <f t="shared" si="7"/>
        <v>92.096932020952039</v>
      </c>
      <c r="G496" s="30" t="s">
        <v>25</v>
      </c>
      <c r="H496" s="23" t="s">
        <v>485</v>
      </c>
      <c r="I496" s="24" t="s">
        <v>8</v>
      </c>
      <c r="J496" s="51">
        <v>521.19000000000005</v>
      </c>
    </row>
    <row r="497" spans="1:10" x14ac:dyDescent="0.25">
      <c r="A497" s="6">
        <v>43171</v>
      </c>
      <c r="B497" s="7" t="s">
        <v>590</v>
      </c>
      <c r="C497" s="21" t="s">
        <v>27</v>
      </c>
      <c r="D497" s="5" t="s">
        <v>13</v>
      </c>
      <c r="E497" s="27">
        <v>9750</v>
      </c>
      <c r="F497" s="48">
        <f t="shared" si="7"/>
        <v>18.707189316755883</v>
      </c>
      <c r="G497" s="30" t="s">
        <v>25</v>
      </c>
      <c r="H497" s="23" t="s">
        <v>485</v>
      </c>
      <c r="I497" s="24" t="s">
        <v>8</v>
      </c>
      <c r="J497" s="51">
        <v>521.19000000000005</v>
      </c>
    </row>
    <row r="498" spans="1:10" x14ac:dyDescent="0.25">
      <c r="A498" s="6">
        <v>43171</v>
      </c>
      <c r="B498" s="7" t="s">
        <v>633</v>
      </c>
      <c r="C498" s="21" t="s">
        <v>14</v>
      </c>
      <c r="D498" s="5" t="s">
        <v>23</v>
      </c>
      <c r="E498" s="27">
        <v>10000</v>
      </c>
      <c r="F498" s="48">
        <f t="shared" si="7"/>
        <v>19.186860837698344</v>
      </c>
      <c r="G498" s="22" t="s">
        <v>34</v>
      </c>
      <c r="H498" s="23" t="s">
        <v>485</v>
      </c>
      <c r="I498" s="24" t="s">
        <v>8</v>
      </c>
      <c r="J498" s="51">
        <v>521.19000000000005</v>
      </c>
    </row>
    <row r="499" spans="1:10" x14ac:dyDescent="0.25">
      <c r="A499" s="6">
        <v>43171</v>
      </c>
      <c r="B499" s="7" t="s">
        <v>634</v>
      </c>
      <c r="C499" s="21" t="s">
        <v>14</v>
      </c>
      <c r="D499" s="5" t="s">
        <v>23</v>
      </c>
      <c r="E499" s="8">
        <v>5000</v>
      </c>
      <c r="F499" s="48">
        <f t="shared" si="7"/>
        <v>9.5934304188491719</v>
      </c>
      <c r="G499" s="22" t="s">
        <v>34</v>
      </c>
      <c r="H499" s="23" t="s">
        <v>485</v>
      </c>
      <c r="I499" s="24" t="s">
        <v>8</v>
      </c>
      <c r="J499" s="51">
        <v>521.19000000000005</v>
      </c>
    </row>
    <row r="500" spans="1:10" x14ac:dyDescent="0.25">
      <c r="A500" s="6">
        <v>43171</v>
      </c>
      <c r="B500" s="7" t="s">
        <v>635</v>
      </c>
      <c r="C500" s="21" t="s">
        <v>14</v>
      </c>
      <c r="D500" s="9" t="s">
        <v>19</v>
      </c>
      <c r="E500" s="8">
        <v>5000</v>
      </c>
      <c r="F500" s="48">
        <f t="shared" si="7"/>
        <v>9.5934304188491719</v>
      </c>
      <c r="G500" s="22" t="s">
        <v>34</v>
      </c>
      <c r="H500" s="23" t="s">
        <v>485</v>
      </c>
      <c r="I500" s="24" t="s">
        <v>8</v>
      </c>
      <c r="J500" s="51">
        <v>521.19000000000005</v>
      </c>
    </row>
    <row r="501" spans="1:10" x14ac:dyDescent="0.25">
      <c r="A501" s="6">
        <v>43171</v>
      </c>
      <c r="B501" s="7" t="s">
        <v>636</v>
      </c>
      <c r="C501" s="21" t="s">
        <v>14</v>
      </c>
      <c r="D501" s="9" t="s">
        <v>15</v>
      </c>
      <c r="E501" s="8">
        <v>5000</v>
      </c>
      <c r="F501" s="48">
        <f t="shared" si="7"/>
        <v>9.5934304188491719</v>
      </c>
      <c r="G501" s="22" t="s">
        <v>34</v>
      </c>
      <c r="H501" s="23" t="s">
        <v>485</v>
      </c>
      <c r="I501" s="24" t="s">
        <v>8</v>
      </c>
      <c r="J501" s="51">
        <v>521.19000000000005</v>
      </c>
    </row>
    <row r="502" spans="1:10" x14ac:dyDescent="0.25">
      <c r="A502" s="6">
        <v>43171</v>
      </c>
      <c r="B502" s="7" t="s">
        <v>637</v>
      </c>
      <c r="C502" s="21" t="s">
        <v>14</v>
      </c>
      <c r="D502" s="9" t="s">
        <v>15</v>
      </c>
      <c r="E502" s="8">
        <v>5000</v>
      </c>
      <c r="F502" s="48">
        <f t="shared" si="7"/>
        <v>9.5934304188491719</v>
      </c>
      <c r="G502" s="22" t="s">
        <v>34</v>
      </c>
      <c r="H502" s="23" t="s">
        <v>485</v>
      </c>
      <c r="I502" s="24" t="s">
        <v>8</v>
      </c>
      <c r="J502" s="51">
        <v>521.19000000000005</v>
      </c>
    </row>
    <row r="503" spans="1:10" x14ac:dyDescent="0.25">
      <c r="A503" s="6">
        <v>43171</v>
      </c>
      <c r="B503" s="7" t="s">
        <v>638</v>
      </c>
      <c r="C503" s="21" t="s">
        <v>14</v>
      </c>
      <c r="D503" s="9" t="s">
        <v>10</v>
      </c>
      <c r="E503" s="8">
        <v>5000</v>
      </c>
      <c r="F503" s="48">
        <f t="shared" si="7"/>
        <v>9.5934304188491719</v>
      </c>
      <c r="G503" s="22" t="s">
        <v>34</v>
      </c>
      <c r="H503" s="23" t="s">
        <v>485</v>
      </c>
      <c r="I503" s="24" t="s">
        <v>8</v>
      </c>
      <c r="J503" s="51">
        <v>521.19000000000005</v>
      </c>
    </row>
    <row r="504" spans="1:10" x14ac:dyDescent="0.25">
      <c r="A504" s="6">
        <v>43171</v>
      </c>
      <c r="B504" s="7" t="s">
        <v>639</v>
      </c>
      <c r="C504" s="21" t="s">
        <v>14</v>
      </c>
      <c r="D504" s="9" t="s">
        <v>13</v>
      </c>
      <c r="E504" s="8">
        <v>5000</v>
      </c>
      <c r="F504" s="48">
        <f t="shared" si="7"/>
        <v>9.5934304188491719</v>
      </c>
      <c r="G504" s="22" t="s">
        <v>34</v>
      </c>
      <c r="H504" s="23" t="s">
        <v>485</v>
      </c>
      <c r="I504" s="24" t="s">
        <v>8</v>
      </c>
      <c r="J504" s="51">
        <v>521.19000000000005</v>
      </c>
    </row>
    <row r="505" spans="1:10" x14ac:dyDescent="0.25">
      <c r="A505" s="6">
        <v>43171</v>
      </c>
      <c r="B505" s="7" t="s">
        <v>516</v>
      </c>
      <c r="C505" s="21" t="s">
        <v>12</v>
      </c>
      <c r="D505" s="9" t="s">
        <v>19</v>
      </c>
      <c r="E505" s="8">
        <v>1300</v>
      </c>
      <c r="F505" s="48">
        <f t="shared" si="7"/>
        <v>2.4942919089007844</v>
      </c>
      <c r="G505" s="19" t="s">
        <v>20</v>
      </c>
      <c r="H505" s="23" t="s">
        <v>485</v>
      </c>
      <c r="I505" s="24" t="s">
        <v>8</v>
      </c>
      <c r="J505" s="51">
        <v>521.19000000000005</v>
      </c>
    </row>
    <row r="506" spans="1:10" x14ac:dyDescent="0.25">
      <c r="A506" s="6">
        <v>43171</v>
      </c>
      <c r="B506" s="7" t="s">
        <v>591</v>
      </c>
      <c r="C506" s="21" t="s">
        <v>45</v>
      </c>
      <c r="D506" s="9" t="s">
        <v>10</v>
      </c>
      <c r="E506" s="8">
        <v>47500</v>
      </c>
      <c r="F506" s="48">
        <f t="shared" si="7"/>
        <v>91.137588979067132</v>
      </c>
      <c r="G506" s="19" t="s">
        <v>20</v>
      </c>
      <c r="H506" s="23" t="s">
        <v>485</v>
      </c>
      <c r="I506" s="24" t="s">
        <v>8</v>
      </c>
      <c r="J506" s="51">
        <v>521.19000000000005</v>
      </c>
    </row>
    <row r="507" spans="1:10" x14ac:dyDescent="0.25">
      <c r="A507" s="6">
        <v>43171</v>
      </c>
      <c r="B507" s="7" t="s">
        <v>517</v>
      </c>
      <c r="C507" s="21" t="s">
        <v>12</v>
      </c>
      <c r="D507" s="9" t="s">
        <v>10</v>
      </c>
      <c r="E507" s="8">
        <v>12500</v>
      </c>
      <c r="F507" s="48">
        <f t="shared" si="7"/>
        <v>23.983576047122927</v>
      </c>
      <c r="G507" s="22" t="s">
        <v>34</v>
      </c>
      <c r="H507" s="23" t="s">
        <v>485</v>
      </c>
      <c r="I507" s="24" t="s">
        <v>8</v>
      </c>
      <c r="J507" s="51">
        <v>521.19000000000005</v>
      </c>
    </row>
    <row r="508" spans="1:10" x14ac:dyDescent="0.25">
      <c r="A508" s="6">
        <v>43172</v>
      </c>
      <c r="B508" s="7" t="s">
        <v>518</v>
      </c>
      <c r="C508" s="21" t="s">
        <v>12</v>
      </c>
      <c r="D508" s="5" t="s">
        <v>15</v>
      </c>
      <c r="E508" s="8">
        <v>7000</v>
      </c>
      <c r="F508" s="48">
        <f t="shared" si="7"/>
        <v>13.43080258638884</v>
      </c>
      <c r="G508" s="28" t="s">
        <v>17</v>
      </c>
      <c r="H508" s="23" t="s">
        <v>485</v>
      </c>
      <c r="I508" s="24" t="s">
        <v>8</v>
      </c>
      <c r="J508" s="51">
        <v>521.19000000000005</v>
      </c>
    </row>
    <row r="509" spans="1:10" x14ac:dyDescent="0.25">
      <c r="A509" s="6">
        <v>43173</v>
      </c>
      <c r="B509" s="7" t="s">
        <v>519</v>
      </c>
      <c r="C509" s="21" t="s">
        <v>12</v>
      </c>
      <c r="D509" s="5" t="s">
        <v>15</v>
      </c>
      <c r="E509" s="8">
        <v>6000</v>
      </c>
      <c r="F509" s="48">
        <f t="shared" si="7"/>
        <v>11.512116502619005</v>
      </c>
      <c r="G509" s="28" t="s">
        <v>16</v>
      </c>
      <c r="H509" s="23" t="s">
        <v>485</v>
      </c>
      <c r="I509" s="24" t="s">
        <v>8</v>
      </c>
      <c r="J509" s="51">
        <v>521.19000000000005</v>
      </c>
    </row>
    <row r="510" spans="1:10" x14ac:dyDescent="0.25">
      <c r="A510" s="6">
        <v>43175</v>
      </c>
      <c r="B510" s="7" t="s">
        <v>520</v>
      </c>
      <c r="C510" s="21" t="s">
        <v>12</v>
      </c>
      <c r="D510" s="5" t="s">
        <v>13</v>
      </c>
      <c r="E510" s="8">
        <v>14000</v>
      </c>
      <c r="F510" s="48">
        <f t="shared" si="7"/>
        <v>26.861605172777679</v>
      </c>
      <c r="G510" s="28" t="s">
        <v>180</v>
      </c>
      <c r="H510" s="23" t="s">
        <v>485</v>
      </c>
      <c r="I510" s="24" t="s">
        <v>8</v>
      </c>
      <c r="J510" s="51">
        <v>521.19000000000005</v>
      </c>
    </row>
    <row r="511" spans="1:10" x14ac:dyDescent="0.25">
      <c r="A511" s="6">
        <v>43175</v>
      </c>
      <c r="B511" s="7" t="s">
        <v>521</v>
      </c>
      <c r="C511" s="21" t="s">
        <v>26</v>
      </c>
      <c r="D511" s="5" t="s">
        <v>13</v>
      </c>
      <c r="E511" s="8">
        <v>27500</v>
      </c>
      <c r="F511" s="48">
        <f t="shared" si="7"/>
        <v>52.763867303670438</v>
      </c>
      <c r="G511" s="28" t="s">
        <v>180</v>
      </c>
      <c r="H511" s="23" t="s">
        <v>485</v>
      </c>
      <c r="I511" s="24" t="s">
        <v>8</v>
      </c>
      <c r="J511" s="51">
        <v>521.19000000000005</v>
      </c>
    </row>
    <row r="512" spans="1:10" x14ac:dyDescent="0.25">
      <c r="A512" s="6">
        <v>43175</v>
      </c>
      <c r="B512" s="7" t="s">
        <v>522</v>
      </c>
      <c r="C512" s="21" t="s">
        <v>12</v>
      </c>
      <c r="D512" s="5" t="s">
        <v>15</v>
      </c>
      <c r="E512" s="8">
        <v>15500</v>
      </c>
      <c r="F512" s="48">
        <f t="shared" si="7"/>
        <v>29.739634298432431</v>
      </c>
      <c r="G512" s="30" t="s">
        <v>16</v>
      </c>
      <c r="H512" s="23" t="s">
        <v>485</v>
      </c>
      <c r="I512" s="24" t="s">
        <v>8</v>
      </c>
      <c r="J512" s="51">
        <v>521.19000000000005</v>
      </c>
    </row>
    <row r="513" spans="1:10" x14ac:dyDescent="0.25">
      <c r="A513" s="6">
        <v>43178</v>
      </c>
      <c r="B513" s="7" t="s">
        <v>592</v>
      </c>
      <c r="C513" s="21" t="s">
        <v>12</v>
      </c>
      <c r="D513" s="5" t="s">
        <v>15</v>
      </c>
      <c r="E513" s="8">
        <v>43700</v>
      </c>
      <c r="F513" s="48">
        <f t="shared" si="7"/>
        <v>83.84658186074175</v>
      </c>
      <c r="G513" s="30" t="s">
        <v>16</v>
      </c>
      <c r="H513" s="23" t="s">
        <v>485</v>
      </c>
      <c r="I513" s="24" t="s">
        <v>8</v>
      </c>
      <c r="J513" s="51">
        <v>521.19000000000005</v>
      </c>
    </row>
    <row r="514" spans="1:10" x14ac:dyDescent="0.25">
      <c r="A514" s="6">
        <v>43178</v>
      </c>
      <c r="B514" s="7" t="s">
        <v>593</v>
      </c>
      <c r="C514" s="21" t="s">
        <v>26</v>
      </c>
      <c r="D514" s="5" t="s">
        <v>15</v>
      </c>
      <c r="E514" s="8">
        <v>207000</v>
      </c>
      <c r="F514" s="48">
        <f t="shared" si="7"/>
        <v>397.16801934035567</v>
      </c>
      <c r="G514" s="30" t="s">
        <v>16</v>
      </c>
      <c r="H514" s="23" t="s">
        <v>485</v>
      </c>
      <c r="I514" s="24" t="s">
        <v>8</v>
      </c>
      <c r="J514" s="51">
        <v>521.19000000000005</v>
      </c>
    </row>
    <row r="515" spans="1:10" x14ac:dyDescent="0.25">
      <c r="A515" s="6">
        <v>43178</v>
      </c>
      <c r="B515" s="7" t="s">
        <v>594</v>
      </c>
      <c r="C515" s="21" t="s">
        <v>14</v>
      </c>
      <c r="D515" s="5" t="s">
        <v>15</v>
      </c>
      <c r="E515" s="8">
        <v>25000</v>
      </c>
      <c r="F515" s="48">
        <f t="shared" si="7"/>
        <v>47.967152094245854</v>
      </c>
      <c r="G515" s="30" t="s">
        <v>16</v>
      </c>
      <c r="H515" s="23" t="s">
        <v>485</v>
      </c>
      <c r="I515" s="24" t="s">
        <v>8</v>
      </c>
      <c r="J515" s="51">
        <v>521.19000000000005</v>
      </c>
    </row>
    <row r="516" spans="1:10" x14ac:dyDescent="0.25">
      <c r="A516" s="6">
        <v>43178</v>
      </c>
      <c r="B516" s="7" t="s">
        <v>523</v>
      </c>
      <c r="C516" s="21" t="s">
        <v>12</v>
      </c>
      <c r="D516" s="5" t="s">
        <v>10</v>
      </c>
      <c r="E516" s="8">
        <v>3800</v>
      </c>
      <c r="F516" s="48">
        <f t="shared" ref="F516:F579" si="8">+E516/J516</f>
        <v>7.2910071183253704</v>
      </c>
      <c r="G516" s="30" t="s">
        <v>34</v>
      </c>
      <c r="H516" s="23" t="s">
        <v>485</v>
      </c>
      <c r="I516" s="24" t="s">
        <v>8</v>
      </c>
      <c r="J516" s="51">
        <v>521.19000000000005</v>
      </c>
    </row>
    <row r="517" spans="1:10" x14ac:dyDescent="0.25">
      <c r="A517" s="6">
        <v>43178</v>
      </c>
      <c r="B517" s="7" t="s">
        <v>640</v>
      </c>
      <c r="C517" s="21" t="s">
        <v>14</v>
      </c>
      <c r="D517" s="5" t="s">
        <v>10</v>
      </c>
      <c r="E517" s="8">
        <v>5000</v>
      </c>
      <c r="F517" s="48">
        <f t="shared" si="8"/>
        <v>9.5934304188491719</v>
      </c>
      <c r="G517" s="28" t="s">
        <v>34</v>
      </c>
      <c r="H517" s="23" t="s">
        <v>485</v>
      </c>
      <c r="I517" s="24" t="s">
        <v>8</v>
      </c>
      <c r="J517" s="51">
        <v>521.19000000000005</v>
      </c>
    </row>
    <row r="518" spans="1:10" x14ac:dyDescent="0.25">
      <c r="A518" s="6">
        <v>43178</v>
      </c>
      <c r="B518" s="7" t="s">
        <v>641</v>
      </c>
      <c r="C518" s="21" t="s">
        <v>14</v>
      </c>
      <c r="D518" s="5" t="s">
        <v>23</v>
      </c>
      <c r="E518" s="8">
        <v>10000</v>
      </c>
      <c r="F518" s="48">
        <f t="shared" si="8"/>
        <v>19.186860837698344</v>
      </c>
      <c r="G518" s="28" t="s">
        <v>34</v>
      </c>
      <c r="H518" s="23" t="s">
        <v>485</v>
      </c>
      <c r="I518" s="24" t="s">
        <v>8</v>
      </c>
      <c r="J518" s="51">
        <v>521.19000000000005</v>
      </c>
    </row>
    <row r="519" spans="1:10" x14ac:dyDescent="0.25">
      <c r="A519" s="6">
        <v>43178</v>
      </c>
      <c r="B519" s="7" t="s">
        <v>642</v>
      </c>
      <c r="C519" s="21" t="s">
        <v>14</v>
      </c>
      <c r="D519" s="5" t="s">
        <v>23</v>
      </c>
      <c r="E519" s="8">
        <v>5000</v>
      </c>
      <c r="F519" s="48">
        <f t="shared" si="8"/>
        <v>9.5934304188491719</v>
      </c>
      <c r="G519" s="28" t="s">
        <v>34</v>
      </c>
      <c r="H519" s="23" t="s">
        <v>485</v>
      </c>
      <c r="I519" s="24" t="s">
        <v>8</v>
      </c>
      <c r="J519" s="51">
        <v>521.19000000000005</v>
      </c>
    </row>
    <row r="520" spans="1:10" x14ac:dyDescent="0.25">
      <c r="A520" s="6">
        <v>43178</v>
      </c>
      <c r="B520" s="7" t="s">
        <v>643</v>
      </c>
      <c r="C520" s="21" t="s">
        <v>14</v>
      </c>
      <c r="D520" s="5" t="s">
        <v>19</v>
      </c>
      <c r="E520" s="8">
        <v>5000</v>
      </c>
      <c r="F520" s="48">
        <f t="shared" si="8"/>
        <v>9.5934304188491719</v>
      </c>
      <c r="G520" s="28" t="s">
        <v>34</v>
      </c>
      <c r="H520" s="23" t="s">
        <v>485</v>
      </c>
      <c r="I520" s="24" t="s">
        <v>8</v>
      </c>
      <c r="J520" s="51">
        <v>521.19000000000005</v>
      </c>
    </row>
    <row r="521" spans="1:10" x14ac:dyDescent="0.25">
      <c r="A521" s="6">
        <v>43178</v>
      </c>
      <c r="B521" s="7" t="s">
        <v>644</v>
      </c>
      <c r="C521" s="21" t="s">
        <v>14</v>
      </c>
      <c r="D521" s="5" t="s">
        <v>15</v>
      </c>
      <c r="E521" s="8">
        <v>5000</v>
      </c>
      <c r="F521" s="48">
        <f t="shared" si="8"/>
        <v>9.5934304188491719</v>
      </c>
      <c r="G521" s="28" t="s">
        <v>34</v>
      </c>
      <c r="H521" s="23" t="s">
        <v>485</v>
      </c>
      <c r="I521" s="24" t="s">
        <v>8</v>
      </c>
      <c r="J521" s="51">
        <v>521.19000000000005</v>
      </c>
    </row>
    <row r="522" spans="1:10" x14ac:dyDescent="0.25">
      <c r="A522" s="6">
        <v>43178</v>
      </c>
      <c r="B522" s="7" t="s">
        <v>645</v>
      </c>
      <c r="C522" s="21" t="s">
        <v>14</v>
      </c>
      <c r="D522" s="5" t="s">
        <v>15</v>
      </c>
      <c r="E522" s="8">
        <v>5000</v>
      </c>
      <c r="F522" s="48">
        <f t="shared" si="8"/>
        <v>9.5934304188491719</v>
      </c>
      <c r="G522" s="28" t="s">
        <v>34</v>
      </c>
      <c r="H522" s="23" t="s">
        <v>485</v>
      </c>
      <c r="I522" s="24" t="s">
        <v>8</v>
      </c>
      <c r="J522" s="51">
        <v>521.19000000000005</v>
      </c>
    </row>
    <row r="523" spans="1:10" x14ac:dyDescent="0.25">
      <c r="A523" s="6">
        <v>43178</v>
      </c>
      <c r="B523" s="7" t="s">
        <v>646</v>
      </c>
      <c r="C523" s="21" t="s">
        <v>14</v>
      </c>
      <c r="D523" s="5" t="s">
        <v>13</v>
      </c>
      <c r="E523" s="8">
        <v>5000</v>
      </c>
      <c r="F523" s="48">
        <f t="shared" si="8"/>
        <v>9.5934304188491719</v>
      </c>
      <c r="G523" s="28" t="s">
        <v>34</v>
      </c>
      <c r="H523" s="23" t="s">
        <v>485</v>
      </c>
      <c r="I523" s="24" t="s">
        <v>8</v>
      </c>
      <c r="J523" s="51">
        <v>521.19000000000005</v>
      </c>
    </row>
    <row r="524" spans="1:10" x14ac:dyDescent="0.25">
      <c r="A524" s="6">
        <v>43178</v>
      </c>
      <c r="B524" s="7" t="s">
        <v>524</v>
      </c>
      <c r="C524" s="21" t="s">
        <v>12</v>
      </c>
      <c r="D524" s="5" t="s">
        <v>19</v>
      </c>
      <c r="E524" s="8">
        <v>13000</v>
      </c>
      <c r="F524" s="48">
        <f t="shared" si="8"/>
        <v>24.942919089007844</v>
      </c>
      <c r="G524" s="28" t="s">
        <v>20</v>
      </c>
      <c r="H524" s="23" t="s">
        <v>485</v>
      </c>
      <c r="I524" s="24" t="s">
        <v>8</v>
      </c>
      <c r="J524" s="51">
        <v>521.19000000000005</v>
      </c>
    </row>
    <row r="525" spans="1:10" x14ac:dyDescent="0.25">
      <c r="A525" s="6">
        <v>43178</v>
      </c>
      <c r="B525" s="7" t="s">
        <v>525</v>
      </c>
      <c r="C525" s="21" t="s">
        <v>12</v>
      </c>
      <c r="D525" s="5" t="s">
        <v>15</v>
      </c>
      <c r="E525" s="8">
        <v>7000</v>
      </c>
      <c r="F525" s="48">
        <f t="shared" si="8"/>
        <v>13.43080258638884</v>
      </c>
      <c r="G525" s="28" t="s">
        <v>17</v>
      </c>
      <c r="H525" s="23" t="s">
        <v>485</v>
      </c>
      <c r="I525" s="24" t="s">
        <v>8</v>
      </c>
      <c r="J525" s="51">
        <v>521.19000000000005</v>
      </c>
    </row>
    <row r="526" spans="1:10" x14ac:dyDescent="0.25">
      <c r="A526" s="6">
        <v>43178</v>
      </c>
      <c r="B526" s="7" t="s">
        <v>526</v>
      </c>
      <c r="C526" s="21" t="s">
        <v>12</v>
      </c>
      <c r="D526" s="5" t="s">
        <v>10</v>
      </c>
      <c r="E526" s="8">
        <v>12500</v>
      </c>
      <c r="F526" s="48">
        <f t="shared" si="8"/>
        <v>23.983576047122927</v>
      </c>
      <c r="G526" s="28" t="s">
        <v>34</v>
      </c>
      <c r="H526" s="23" t="s">
        <v>485</v>
      </c>
      <c r="I526" s="24" t="s">
        <v>8</v>
      </c>
      <c r="J526" s="51">
        <v>521.19000000000005</v>
      </c>
    </row>
    <row r="527" spans="1:10" x14ac:dyDescent="0.25">
      <c r="A527" s="6">
        <v>43178</v>
      </c>
      <c r="B527" s="7" t="s">
        <v>595</v>
      </c>
      <c r="C527" s="21" t="s">
        <v>12</v>
      </c>
      <c r="D527" s="5" t="s">
        <v>13</v>
      </c>
      <c r="E527" s="8">
        <v>26600</v>
      </c>
      <c r="F527" s="48">
        <f t="shared" si="8"/>
        <v>51.037049828277588</v>
      </c>
      <c r="G527" s="28" t="s">
        <v>25</v>
      </c>
      <c r="H527" s="23" t="s">
        <v>485</v>
      </c>
      <c r="I527" s="24" t="s">
        <v>8</v>
      </c>
      <c r="J527" s="51">
        <v>521.19000000000005</v>
      </c>
    </row>
    <row r="528" spans="1:10" x14ac:dyDescent="0.25">
      <c r="A528" s="6">
        <v>43178</v>
      </c>
      <c r="B528" s="7" t="s">
        <v>596</v>
      </c>
      <c r="C528" s="21" t="s">
        <v>26</v>
      </c>
      <c r="D528" s="5" t="s">
        <v>13</v>
      </c>
      <c r="E528" s="8">
        <v>38000</v>
      </c>
      <c r="F528" s="48">
        <f t="shared" si="8"/>
        <v>72.910071183253706</v>
      </c>
      <c r="G528" s="28" t="s">
        <v>25</v>
      </c>
      <c r="H528" s="23" t="s">
        <v>485</v>
      </c>
      <c r="I528" s="24" t="s">
        <v>8</v>
      </c>
      <c r="J528" s="51">
        <v>521.19000000000005</v>
      </c>
    </row>
    <row r="529" spans="1:10" x14ac:dyDescent="0.25">
      <c r="A529" s="6">
        <v>43178</v>
      </c>
      <c r="B529" s="7" t="s">
        <v>597</v>
      </c>
      <c r="C529" s="21" t="s">
        <v>27</v>
      </c>
      <c r="D529" s="5" t="s">
        <v>13</v>
      </c>
      <c r="E529" s="8">
        <v>10000</v>
      </c>
      <c r="F529" s="48">
        <f t="shared" si="8"/>
        <v>19.186860837698344</v>
      </c>
      <c r="G529" s="28" t="s">
        <v>25</v>
      </c>
      <c r="H529" s="23" t="s">
        <v>485</v>
      </c>
      <c r="I529" s="24" t="s">
        <v>8</v>
      </c>
      <c r="J529" s="51">
        <v>521.19000000000005</v>
      </c>
    </row>
    <row r="530" spans="1:10" x14ac:dyDescent="0.25">
      <c r="A530" s="6">
        <v>43178</v>
      </c>
      <c r="B530" s="7" t="s">
        <v>527</v>
      </c>
      <c r="C530" s="21" t="s">
        <v>12</v>
      </c>
      <c r="D530" s="5" t="s">
        <v>13</v>
      </c>
      <c r="E530" s="8">
        <v>1700</v>
      </c>
      <c r="F530" s="48">
        <f t="shared" si="8"/>
        <v>3.261766342408718</v>
      </c>
      <c r="G530" s="28" t="s">
        <v>25</v>
      </c>
      <c r="H530" s="23" t="s">
        <v>485</v>
      </c>
      <c r="I530" s="24" t="s">
        <v>8</v>
      </c>
      <c r="J530" s="51">
        <v>521.19000000000005</v>
      </c>
    </row>
    <row r="531" spans="1:10" x14ac:dyDescent="0.25">
      <c r="A531" s="6">
        <v>43178</v>
      </c>
      <c r="B531" s="7" t="s">
        <v>528</v>
      </c>
      <c r="C531" s="56" t="s">
        <v>9</v>
      </c>
      <c r="D531" s="37" t="s">
        <v>10</v>
      </c>
      <c r="E531" s="8">
        <v>5000</v>
      </c>
      <c r="F531" s="48">
        <f t="shared" si="8"/>
        <v>9.5934304188491719</v>
      </c>
      <c r="G531" s="28" t="s">
        <v>25</v>
      </c>
      <c r="H531" s="23" t="s">
        <v>485</v>
      </c>
      <c r="I531" s="24" t="s">
        <v>8</v>
      </c>
      <c r="J531" s="51">
        <v>521.19000000000005</v>
      </c>
    </row>
    <row r="532" spans="1:10" x14ac:dyDescent="0.25">
      <c r="A532" s="6">
        <v>43179</v>
      </c>
      <c r="B532" s="7" t="s">
        <v>529</v>
      </c>
      <c r="C532" s="21" t="s">
        <v>29</v>
      </c>
      <c r="D532" s="5" t="s">
        <v>10</v>
      </c>
      <c r="E532" s="8">
        <v>5500</v>
      </c>
      <c r="F532" s="48">
        <f t="shared" si="8"/>
        <v>10.552773460734088</v>
      </c>
      <c r="G532" s="28" t="s">
        <v>34</v>
      </c>
      <c r="H532" s="23" t="s">
        <v>485</v>
      </c>
      <c r="I532" s="24" t="s">
        <v>8</v>
      </c>
      <c r="J532" s="51">
        <v>521.19000000000005</v>
      </c>
    </row>
    <row r="533" spans="1:10" x14ac:dyDescent="0.25">
      <c r="A533" s="6">
        <v>43179</v>
      </c>
      <c r="B533" s="7" t="s">
        <v>530</v>
      </c>
      <c r="C533" s="21" t="s">
        <v>12</v>
      </c>
      <c r="D533" s="5" t="s">
        <v>10</v>
      </c>
      <c r="E533" s="8">
        <v>500</v>
      </c>
      <c r="F533" s="48">
        <f t="shared" si="8"/>
        <v>0.95934304188491715</v>
      </c>
      <c r="G533" s="28" t="s">
        <v>34</v>
      </c>
      <c r="H533" s="23" t="s">
        <v>485</v>
      </c>
      <c r="I533" s="24" t="s">
        <v>8</v>
      </c>
      <c r="J533" s="51">
        <v>521.19000000000005</v>
      </c>
    </row>
    <row r="534" spans="1:10" x14ac:dyDescent="0.25">
      <c r="A534" s="6">
        <v>43180</v>
      </c>
      <c r="B534" s="7" t="s">
        <v>531</v>
      </c>
      <c r="C534" s="21" t="s">
        <v>28</v>
      </c>
      <c r="D534" s="5" t="s">
        <v>10</v>
      </c>
      <c r="E534" s="8">
        <v>29000</v>
      </c>
      <c r="F534" s="48">
        <f t="shared" si="8"/>
        <v>55.641896429325193</v>
      </c>
      <c r="G534" s="28" t="s">
        <v>34</v>
      </c>
      <c r="H534" s="23" t="s">
        <v>485</v>
      </c>
      <c r="I534" s="24" t="s">
        <v>8</v>
      </c>
      <c r="J534" s="51">
        <v>521.19000000000005</v>
      </c>
    </row>
    <row r="535" spans="1:10" x14ac:dyDescent="0.25">
      <c r="A535" s="6">
        <v>43180</v>
      </c>
      <c r="B535" s="7" t="s">
        <v>532</v>
      </c>
      <c r="C535" s="21" t="s">
        <v>12</v>
      </c>
      <c r="D535" s="5" t="s">
        <v>10</v>
      </c>
      <c r="E535" s="8">
        <v>1500</v>
      </c>
      <c r="F535" s="48">
        <f t="shared" si="8"/>
        <v>2.8780291256547512</v>
      </c>
      <c r="G535" s="28" t="s">
        <v>34</v>
      </c>
      <c r="H535" s="23" t="s">
        <v>485</v>
      </c>
      <c r="I535" s="24" t="s">
        <v>8</v>
      </c>
      <c r="J535" s="51">
        <v>521.19000000000005</v>
      </c>
    </row>
    <row r="536" spans="1:10" x14ac:dyDescent="0.25">
      <c r="A536" s="6">
        <v>43180</v>
      </c>
      <c r="B536" s="7" t="s">
        <v>533</v>
      </c>
      <c r="C536" s="21" t="s">
        <v>12</v>
      </c>
      <c r="D536" s="5" t="s">
        <v>15</v>
      </c>
      <c r="E536" s="8">
        <v>130000</v>
      </c>
      <c r="F536" s="48">
        <f t="shared" si="8"/>
        <v>249.42919089007844</v>
      </c>
      <c r="G536" s="28" t="s">
        <v>16</v>
      </c>
      <c r="H536" s="23" t="s">
        <v>485</v>
      </c>
      <c r="I536" s="24" t="s">
        <v>8</v>
      </c>
      <c r="J536" s="51">
        <v>521.19000000000005</v>
      </c>
    </row>
    <row r="537" spans="1:10" x14ac:dyDescent="0.25">
      <c r="A537" s="6">
        <v>43180</v>
      </c>
      <c r="B537" s="7" t="s">
        <v>598</v>
      </c>
      <c r="C537" s="21" t="s">
        <v>14</v>
      </c>
      <c r="D537" s="5" t="s">
        <v>15</v>
      </c>
      <c r="E537" s="8">
        <v>1000</v>
      </c>
      <c r="F537" s="48">
        <f t="shared" si="8"/>
        <v>1.9186860837698343</v>
      </c>
      <c r="G537" s="28" t="s">
        <v>16</v>
      </c>
      <c r="H537" s="23" t="s">
        <v>485</v>
      </c>
      <c r="I537" s="24" t="s">
        <v>8</v>
      </c>
      <c r="J537" s="51">
        <v>521.19000000000005</v>
      </c>
    </row>
    <row r="538" spans="1:10" x14ac:dyDescent="0.25">
      <c r="A538" s="6">
        <v>43180</v>
      </c>
      <c r="B538" s="7" t="s">
        <v>534</v>
      </c>
      <c r="C538" s="21" t="s">
        <v>45</v>
      </c>
      <c r="D538" s="9" t="s">
        <v>10</v>
      </c>
      <c r="E538" s="8">
        <v>2200</v>
      </c>
      <c r="F538" s="48">
        <f t="shared" si="8"/>
        <v>4.2211093842936354</v>
      </c>
      <c r="G538" s="28" t="s">
        <v>20</v>
      </c>
      <c r="H538" s="23" t="s">
        <v>485</v>
      </c>
      <c r="I538" s="24" t="s">
        <v>8</v>
      </c>
      <c r="J538" s="51">
        <v>521.19000000000005</v>
      </c>
    </row>
    <row r="539" spans="1:10" x14ac:dyDescent="0.25">
      <c r="A539" s="6">
        <v>43180</v>
      </c>
      <c r="B539" s="7" t="s">
        <v>647</v>
      </c>
      <c r="C539" s="21" t="s">
        <v>12</v>
      </c>
      <c r="D539" s="5" t="s">
        <v>19</v>
      </c>
      <c r="E539" s="8">
        <v>200</v>
      </c>
      <c r="F539" s="48">
        <f t="shared" si="8"/>
        <v>0.38373721675396683</v>
      </c>
      <c r="G539" s="28" t="s">
        <v>20</v>
      </c>
      <c r="H539" s="23" t="s">
        <v>485</v>
      </c>
      <c r="I539" s="24" t="s">
        <v>8</v>
      </c>
      <c r="J539" s="51">
        <v>521.19000000000005</v>
      </c>
    </row>
    <row r="540" spans="1:10" x14ac:dyDescent="0.25">
      <c r="A540" s="6">
        <v>43180</v>
      </c>
      <c r="B540" s="7" t="s">
        <v>535</v>
      </c>
      <c r="C540" s="21" t="s">
        <v>9</v>
      </c>
      <c r="D540" s="5" t="s">
        <v>10</v>
      </c>
      <c r="E540" s="8">
        <v>1500</v>
      </c>
      <c r="F540" s="48">
        <f t="shared" si="8"/>
        <v>2.8780291256547512</v>
      </c>
      <c r="G540" s="28" t="s">
        <v>20</v>
      </c>
      <c r="H540" s="23" t="s">
        <v>485</v>
      </c>
      <c r="I540" s="24" t="s">
        <v>8</v>
      </c>
      <c r="J540" s="51">
        <v>521.19000000000005</v>
      </c>
    </row>
    <row r="541" spans="1:10" x14ac:dyDescent="0.25">
      <c r="A541" s="6">
        <v>43181</v>
      </c>
      <c r="B541" s="7" t="s">
        <v>536</v>
      </c>
      <c r="C541" s="21" t="s">
        <v>12</v>
      </c>
      <c r="D541" s="5" t="s">
        <v>13</v>
      </c>
      <c r="E541" s="8">
        <v>20000</v>
      </c>
      <c r="F541" s="48">
        <f t="shared" si="8"/>
        <v>38.373721675396688</v>
      </c>
      <c r="G541" s="28" t="s">
        <v>24</v>
      </c>
      <c r="H541" s="23" t="s">
        <v>485</v>
      </c>
      <c r="I541" s="24" t="s">
        <v>8</v>
      </c>
      <c r="J541" s="51">
        <v>521.19000000000005</v>
      </c>
    </row>
    <row r="542" spans="1:10" x14ac:dyDescent="0.25">
      <c r="A542" s="6">
        <v>43181</v>
      </c>
      <c r="B542" s="7" t="s">
        <v>648</v>
      </c>
      <c r="C542" s="21" t="s">
        <v>12</v>
      </c>
      <c r="D542" s="5" t="s">
        <v>13</v>
      </c>
      <c r="E542" s="8">
        <v>31500</v>
      </c>
      <c r="F542" s="48">
        <f t="shared" si="8"/>
        <v>60.438611638749776</v>
      </c>
      <c r="G542" s="28" t="s">
        <v>180</v>
      </c>
      <c r="H542" s="23" t="s">
        <v>485</v>
      </c>
      <c r="I542" s="24" t="s">
        <v>8</v>
      </c>
      <c r="J542" s="51">
        <v>521.19000000000005</v>
      </c>
    </row>
    <row r="543" spans="1:10" x14ac:dyDescent="0.25">
      <c r="A543" s="6">
        <v>43181</v>
      </c>
      <c r="B543" s="7" t="s">
        <v>649</v>
      </c>
      <c r="C543" s="21" t="s">
        <v>26</v>
      </c>
      <c r="D543" s="5" t="s">
        <v>13</v>
      </c>
      <c r="E543" s="8">
        <v>42000</v>
      </c>
      <c r="F543" s="48">
        <f t="shared" si="8"/>
        <v>80.584815518333031</v>
      </c>
      <c r="G543" s="28" t="s">
        <v>180</v>
      </c>
      <c r="H543" s="23" t="s">
        <v>485</v>
      </c>
      <c r="I543" s="24" t="s">
        <v>8</v>
      </c>
      <c r="J543" s="51">
        <v>521.19000000000005</v>
      </c>
    </row>
    <row r="544" spans="1:10" x14ac:dyDescent="0.25">
      <c r="A544" s="6">
        <v>43182</v>
      </c>
      <c r="B544" s="7" t="s">
        <v>599</v>
      </c>
      <c r="C544" s="21" t="s">
        <v>12</v>
      </c>
      <c r="D544" s="5" t="s">
        <v>19</v>
      </c>
      <c r="E544" s="8">
        <v>6000</v>
      </c>
      <c r="F544" s="48">
        <f t="shared" si="8"/>
        <v>11.512116502619005</v>
      </c>
      <c r="G544" s="28" t="s">
        <v>600</v>
      </c>
      <c r="H544" s="23" t="s">
        <v>485</v>
      </c>
      <c r="I544" s="24" t="s">
        <v>8</v>
      </c>
      <c r="J544" s="51">
        <v>521.19000000000005</v>
      </c>
    </row>
    <row r="545" spans="1:10" x14ac:dyDescent="0.25">
      <c r="A545" s="6">
        <v>43182</v>
      </c>
      <c r="B545" s="7" t="s">
        <v>601</v>
      </c>
      <c r="C545" s="21" t="s">
        <v>12</v>
      </c>
      <c r="D545" s="5" t="s">
        <v>13</v>
      </c>
      <c r="E545" s="8">
        <v>23300</v>
      </c>
      <c r="F545" s="48">
        <f t="shared" si="8"/>
        <v>44.705385751837134</v>
      </c>
      <c r="G545" s="28" t="s">
        <v>25</v>
      </c>
      <c r="H545" s="23" t="s">
        <v>485</v>
      </c>
      <c r="I545" s="24" t="s">
        <v>8</v>
      </c>
      <c r="J545" s="51">
        <v>521.19000000000005</v>
      </c>
    </row>
    <row r="546" spans="1:10" x14ac:dyDescent="0.25">
      <c r="A546" s="6">
        <v>43182</v>
      </c>
      <c r="B546" s="7" t="s">
        <v>602</v>
      </c>
      <c r="C546" s="21" t="s">
        <v>26</v>
      </c>
      <c r="D546" s="5" t="s">
        <v>13</v>
      </c>
      <c r="E546" s="8">
        <v>43000</v>
      </c>
      <c r="F546" s="48">
        <f t="shared" si="8"/>
        <v>82.503501602102872</v>
      </c>
      <c r="G546" s="28" t="s">
        <v>25</v>
      </c>
      <c r="H546" s="23" t="s">
        <v>485</v>
      </c>
      <c r="I546" s="24" t="s">
        <v>8</v>
      </c>
      <c r="J546" s="51">
        <v>521.19000000000005</v>
      </c>
    </row>
    <row r="547" spans="1:10" x14ac:dyDescent="0.25">
      <c r="A547" s="6">
        <v>43182</v>
      </c>
      <c r="B547" s="7" t="s">
        <v>603</v>
      </c>
      <c r="C547" s="21" t="s">
        <v>27</v>
      </c>
      <c r="D547" s="5" t="s">
        <v>13</v>
      </c>
      <c r="E547" s="8">
        <v>7500</v>
      </c>
      <c r="F547" s="48">
        <f t="shared" si="8"/>
        <v>14.390145628273757</v>
      </c>
      <c r="G547" s="28" t="s">
        <v>25</v>
      </c>
      <c r="H547" s="23" t="s">
        <v>485</v>
      </c>
      <c r="I547" s="24" t="s">
        <v>8</v>
      </c>
      <c r="J547" s="51">
        <v>521.19000000000005</v>
      </c>
    </row>
    <row r="548" spans="1:10" x14ac:dyDescent="0.25">
      <c r="A548" s="6">
        <v>43182</v>
      </c>
      <c r="B548" s="7" t="s">
        <v>604</v>
      </c>
      <c r="C548" s="21" t="s">
        <v>45</v>
      </c>
      <c r="D548" s="9" t="s">
        <v>10</v>
      </c>
      <c r="E548" s="8">
        <v>2200</v>
      </c>
      <c r="F548" s="48">
        <f t="shared" si="8"/>
        <v>4.2211093842936354</v>
      </c>
      <c r="G548" s="28" t="s">
        <v>20</v>
      </c>
      <c r="H548" s="23" t="s">
        <v>485</v>
      </c>
      <c r="I548" s="24" t="s">
        <v>8</v>
      </c>
      <c r="J548" s="51">
        <v>521.19000000000005</v>
      </c>
    </row>
    <row r="549" spans="1:10" x14ac:dyDescent="0.25">
      <c r="A549" s="6">
        <v>43182</v>
      </c>
      <c r="B549" s="7" t="s">
        <v>537</v>
      </c>
      <c r="C549" s="21" t="s">
        <v>12</v>
      </c>
      <c r="D549" s="5" t="s">
        <v>19</v>
      </c>
      <c r="E549" s="8">
        <v>5600</v>
      </c>
      <c r="F549" s="48">
        <f t="shared" si="8"/>
        <v>10.744642069111071</v>
      </c>
      <c r="G549" s="28" t="s">
        <v>20</v>
      </c>
      <c r="H549" s="23" t="s">
        <v>485</v>
      </c>
      <c r="I549" s="24" t="s">
        <v>8</v>
      </c>
      <c r="J549" s="51">
        <v>521.19000000000005</v>
      </c>
    </row>
    <row r="550" spans="1:10" x14ac:dyDescent="0.25">
      <c r="A550" s="6">
        <v>43185</v>
      </c>
      <c r="B550" s="7" t="s">
        <v>538</v>
      </c>
      <c r="C550" s="21" t="s">
        <v>12</v>
      </c>
      <c r="D550" s="5" t="s">
        <v>19</v>
      </c>
      <c r="E550" s="8">
        <v>13000</v>
      </c>
      <c r="F550" s="48">
        <f t="shared" si="8"/>
        <v>24.942919089007844</v>
      </c>
      <c r="G550" s="33" t="s">
        <v>20</v>
      </c>
      <c r="H550" s="23" t="s">
        <v>485</v>
      </c>
      <c r="I550" s="24" t="s">
        <v>8</v>
      </c>
      <c r="J550" s="51">
        <v>521.19000000000005</v>
      </c>
    </row>
    <row r="551" spans="1:10" x14ac:dyDescent="0.25">
      <c r="A551" s="6">
        <v>43185</v>
      </c>
      <c r="B551" s="7" t="s">
        <v>650</v>
      </c>
      <c r="C551" s="21" t="s">
        <v>14</v>
      </c>
      <c r="D551" s="5" t="s">
        <v>23</v>
      </c>
      <c r="E551" s="8">
        <v>10000</v>
      </c>
      <c r="F551" s="48">
        <f t="shared" si="8"/>
        <v>19.186860837698344</v>
      </c>
      <c r="G551" s="28" t="s">
        <v>34</v>
      </c>
      <c r="H551" s="23" t="s">
        <v>485</v>
      </c>
      <c r="I551" s="24" t="s">
        <v>8</v>
      </c>
      <c r="J551" s="51">
        <v>521.19000000000005</v>
      </c>
    </row>
    <row r="552" spans="1:10" x14ac:dyDescent="0.25">
      <c r="A552" s="6">
        <v>43185</v>
      </c>
      <c r="B552" s="7" t="s">
        <v>651</v>
      </c>
      <c r="C552" s="21" t="s">
        <v>14</v>
      </c>
      <c r="D552" s="5" t="s">
        <v>23</v>
      </c>
      <c r="E552" s="8">
        <v>5000</v>
      </c>
      <c r="F552" s="48">
        <f t="shared" si="8"/>
        <v>9.5934304188491719</v>
      </c>
      <c r="G552" s="28" t="s">
        <v>34</v>
      </c>
      <c r="H552" s="23" t="s">
        <v>485</v>
      </c>
      <c r="I552" s="24" t="s">
        <v>8</v>
      </c>
      <c r="J552" s="51">
        <v>521.19000000000005</v>
      </c>
    </row>
    <row r="553" spans="1:10" x14ac:dyDescent="0.25">
      <c r="A553" s="6">
        <v>43185</v>
      </c>
      <c r="B553" s="7" t="s">
        <v>652</v>
      </c>
      <c r="C553" s="21" t="s">
        <v>14</v>
      </c>
      <c r="D553" s="5" t="s">
        <v>19</v>
      </c>
      <c r="E553" s="27">
        <v>5000</v>
      </c>
      <c r="F553" s="48">
        <f t="shared" si="8"/>
        <v>9.5934304188491719</v>
      </c>
      <c r="G553" s="28" t="s">
        <v>34</v>
      </c>
      <c r="H553" s="23" t="s">
        <v>485</v>
      </c>
      <c r="I553" s="24" t="s">
        <v>8</v>
      </c>
      <c r="J553" s="51">
        <v>521.19000000000005</v>
      </c>
    </row>
    <row r="554" spans="1:10" x14ac:dyDescent="0.25">
      <c r="A554" s="6">
        <v>43185</v>
      </c>
      <c r="B554" s="7" t="s">
        <v>653</v>
      </c>
      <c r="C554" s="21" t="s">
        <v>14</v>
      </c>
      <c r="D554" s="5" t="s">
        <v>15</v>
      </c>
      <c r="E554" s="8">
        <v>5000</v>
      </c>
      <c r="F554" s="48">
        <f t="shared" si="8"/>
        <v>9.5934304188491719</v>
      </c>
      <c r="G554" s="28" t="s">
        <v>34</v>
      </c>
      <c r="H554" s="23" t="s">
        <v>485</v>
      </c>
      <c r="I554" s="24" t="s">
        <v>8</v>
      </c>
      <c r="J554" s="51">
        <v>521.19000000000005</v>
      </c>
    </row>
    <row r="555" spans="1:10" x14ac:dyDescent="0.25">
      <c r="A555" s="6">
        <v>43185</v>
      </c>
      <c r="B555" s="7" t="s">
        <v>654</v>
      </c>
      <c r="C555" s="21" t="s">
        <v>14</v>
      </c>
      <c r="D555" s="5" t="s">
        <v>15</v>
      </c>
      <c r="E555" s="27">
        <v>5000</v>
      </c>
      <c r="F555" s="48">
        <f t="shared" si="8"/>
        <v>9.5934304188491719</v>
      </c>
      <c r="G555" s="28" t="s">
        <v>34</v>
      </c>
      <c r="H555" s="23" t="s">
        <v>485</v>
      </c>
      <c r="I555" s="24" t="s">
        <v>8</v>
      </c>
      <c r="J555" s="51">
        <v>521.19000000000005</v>
      </c>
    </row>
    <row r="556" spans="1:10" x14ac:dyDescent="0.25">
      <c r="A556" s="6">
        <v>43185</v>
      </c>
      <c r="B556" s="7" t="s">
        <v>655</v>
      </c>
      <c r="C556" s="21" t="s">
        <v>14</v>
      </c>
      <c r="D556" s="5" t="s">
        <v>10</v>
      </c>
      <c r="E556" s="8">
        <v>5000</v>
      </c>
      <c r="F556" s="48">
        <f t="shared" si="8"/>
        <v>9.5934304188491719</v>
      </c>
      <c r="G556" s="28" t="s">
        <v>34</v>
      </c>
      <c r="H556" s="23" t="s">
        <v>485</v>
      </c>
      <c r="I556" s="24" t="s">
        <v>8</v>
      </c>
      <c r="J556" s="51">
        <v>521.19000000000005</v>
      </c>
    </row>
    <row r="557" spans="1:10" x14ac:dyDescent="0.25">
      <c r="A557" s="6">
        <v>43185</v>
      </c>
      <c r="B557" s="7" t="s">
        <v>656</v>
      </c>
      <c r="C557" s="21" t="s">
        <v>14</v>
      </c>
      <c r="D557" s="5" t="s">
        <v>13</v>
      </c>
      <c r="E557" s="27">
        <v>5000</v>
      </c>
      <c r="F557" s="48">
        <f t="shared" si="8"/>
        <v>9.5934304188491719</v>
      </c>
      <c r="G557" s="28" t="s">
        <v>34</v>
      </c>
      <c r="H557" s="23" t="s">
        <v>485</v>
      </c>
      <c r="I557" s="24" t="s">
        <v>8</v>
      </c>
      <c r="J557" s="51">
        <v>521.19000000000005</v>
      </c>
    </row>
    <row r="558" spans="1:10" x14ac:dyDescent="0.25">
      <c r="A558" s="6">
        <v>43185</v>
      </c>
      <c r="B558" s="7" t="s">
        <v>539</v>
      </c>
      <c r="C558" s="21" t="s">
        <v>12</v>
      </c>
      <c r="D558" s="5" t="s">
        <v>10</v>
      </c>
      <c r="E558" s="27">
        <v>10000</v>
      </c>
      <c r="F558" s="48">
        <f t="shared" si="8"/>
        <v>19.186860837698344</v>
      </c>
      <c r="G558" s="28" t="s">
        <v>34</v>
      </c>
      <c r="H558" s="23" t="s">
        <v>485</v>
      </c>
      <c r="I558" s="24" t="s">
        <v>8</v>
      </c>
      <c r="J558" s="51">
        <v>521.19000000000005</v>
      </c>
    </row>
    <row r="559" spans="1:10" x14ac:dyDescent="0.25">
      <c r="A559" s="6">
        <v>43185</v>
      </c>
      <c r="B559" s="5" t="s">
        <v>540</v>
      </c>
      <c r="C559" s="21" t="s">
        <v>12</v>
      </c>
      <c r="D559" s="5" t="s">
        <v>10</v>
      </c>
      <c r="E559" s="27">
        <v>200</v>
      </c>
      <c r="F559" s="48">
        <f t="shared" si="8"/>
        <v>0.38373721675396683</v>
      </c>
      <c r="G559" s="28" t="s">
        <v>34</v>
      </c>
      <c r="H559" s="23" t="s">
        <v>485</v>
      </c>
      <c r="I559" s="24" t="s">
        <v>8</v>
      </c>
      <c r="J559" s="51">
        <v>521.19000000000005</v>
      </c>
    </row>
    <row r="560" spans="1:10" x14ac:dyDescent="0.25">
      <c r="A560" s="6">
        <v>43187</v>
      </c>
      <c r="B560" s="5" t="s">
        <v>541</v>
      </c>
      <c r="C560" s="21" t="s">
        <v>12</v>
      </c>
      <c r="D560" s="5" t="s">
        <v>13</v>
      </c>
      <c r="E560" s="27">
        <v>6100</v>
      </c>
      <c r="F560" s="48">
        <f t="shared" si="8"/>
        <v>11.703985110995989</v>
      </c>
      <c r="G560" s="28" t="s">
        <v>180</v>
      </c>
      <c r="H560" s="23" t="s">
        <v>485</v>
      </c>
      <c r="I560" s="24" t="s">
        <v>8</v>
      </c>
      <c r="J560" s="51">
        <v>521.19000000000005</v>
      </c>
    </row>
    <row r="561" spans="1:10" x14ac:dyDescent="0.25">
      <c r="A561" s="6">
        <v>43187</v>
      </c>
      <c r="B561" s="5" t="s">
        <v>542</v>
      </c>
      <c r="C561" s="21" t="s">
        <v>26</v>
      </c>
      <c r="D561" s="5" t="s">
        <v>13</v>
      </c>
      <c r="E561" s="8">
        <v>45000</v>
      </c>
      <c r="F561" s="48">
        <f t="shared" si="8"/>
        <v>86.340873769642542</v>
      </c>
      <c r="G561" s="28" t="s">
        <v>180</v>
      </c>
      <c r="H561" s="23" t="s">
        <v>485</v>
      </c>
      <c r="I561" s="24" t="s">
        <v>8</v>
      </c>
      <c r="J561" s="51">
        <v>521.19000000000005</v>
      </c>
    </row>
    <row r="562" spans="1:10" x14ac:dyDescent="0.25">
      <c r="A562" s="6">
        <v>43187</v>
      </c>
      <c r="B562" s="5" t="s">
        <v>543</v>
      </c>
      <c r="C562" s="21" t="s">
        <v>12</v>
      </c>
      <c r="D562" s="5" t="s">
        <v>15</v>
      </c>
      <c r="E562" s="8">
        <v>3000</v>
      </c>
      <c r="F562" s="48">
        <f t="shared" si="8"/>
        <v>5.7560582513095024</v>
      </c>
      <c r="G562" s="28" t="s">
        <v>600</v>
      </c>
      <c r="H562" s="23" t="s">
        <v>485</v>
      </c>
      <c r="I562" s="24" t="s">
        <v>8</v>
      </c>
      <c r="J562" s="51">
        <v>521.19000000000005</v>
      </c>
    </row>
    <row r="563" spans="1:10" x14ac:dyDescent="0.25">
      <c r="A563" s="6">
        <v>43187</v>
      </c>
      <c r="B563" s="5" t="s">
        <v>544</v>
      </c>
      <c r="C563" s="21" t="s">
        <v>12</v>
      </c>
      <c r="D563" s="5" t="s">
        <v>15</v>
      </c>
      <c r="E563" s="8">
        <v>7000</v>
      </c>
      <c r="F563" s="48">
        <f t="shared" si="8"/>
        <v>13.43080258638884</v>
      </c>
      <c r="G563" s="28" t="s">
        <v>17</v>
      </c>
      <c r="H563" s="23" t="s">
        <v>485</v>
      </c>
      <c r="I563" s="24" t="s">
        <v>8</v>
      </c>
      <c r="J563" s="51">
        <v>521.19000000000005</v>
      </c>
    </row>
    <row r="564" spans="1:10" x14ac:dyDescent="0.25">
      <c r="A564" s="6">
        <v>43187</v>
      </c>
      <c r="B564" s="5" t="s">
        <v>545</v>
      </c>
      <c r="C564" s="21" t="s">
        <v>12</v>
      </c>
      <c r="D564" s="5" t="s">
        <v>15</v>
      </c>
      <c r="E564" s="8">
        <v>34500</v>
      </c>
      <c r="F564" s="48">
        <f t="shared" si="8"/>
        <v>66.194669890059274</v>
      </c>
      <c r="G564" s="28" t="s">
        <v>17</v>
      </c>
      <c r="H564" s="23" t="s">
        <v>485</v>
      </c>
      <c r="I564" s="24" t="s">
        <v>8</v>
      </c>
      <c r="J564" s="51">
        <v>521.19000000000005</v>
      </c>
    </row>
    <row r="565" spans="1:10" x14ac:dyDescent="0.25">
      <c r="A565" s="6">
        <v>43187</v>
      </c>
      <c r="B565" s="5" t="s">
        <v>546</v>
      </c>
      <c r="C565" s="21" t="s">
        <v>605</v>
      </c>
      <c r="D565" s="5" t="s">
        <v>15</v>
      </c>
      <c r="E565" s="8">
        <v>11100</v>
      </c>
      <c r="F565" s="48">
        <f t="shared" si="8"/>
        <v>21.297415529845161</v>
      </c>
      <c r="G565" s="28" t="s">
        <v>17</v>
      </c>
      <c r="H565" s="23" t="s">
        <v>485</v>
      </c>
      <c r="I565" s="24" t="s">
        <v>8</v>
      </c>
      <c r="J565" s="51">
        <v>521.19000000000005</v>
      </c>
    </row>
    <row r="566" spans="1:10" x14ac:dyDescent="0.25">
      <c r="A566" s="6">
        <v>43187</v>
      </c>
      <c r="B566" s="5" t="s">
        <v>547</v>
      </c>
      <c r="C566" s="21" t="s">
        <v>605</v>
      </c>
      <c r="D566" s="5" t="s">
        <v>15</v>
      </c>
      <c r="E566" s="8">
        <v>1450</v>
      </c>
      <c r="F566" s="48">
        <f t="shared" si="8"/>
        <v>2.7820948214662597</v>
      </c>
      <c r="G566" s="28" t="s">
        <v>17</v>
      </c>
      <c r="H566" s="23" t="s">
        <v>485</v>
      </c>
      <c r="I566" s="24" t="s">
        <v>8</v>
      </c>
      <c r="J566" s="51">
        <v>521.19000000000005</v>
      </c>
    </row>
    <row r="567" spans="1:10" x14ac:dyDescent="0.25">
      <c r="A567" s="6">
        <v>43187</v>
      </c>
      <c r="B567" s="5" t="s">
        <v>548</v>
      </c>
      <c r="C567" s="21" t="s">
        <v>9</v>
      </c>
      <c r="D567" s="5" t="s">
        <v>10</v>
      </c>
      <c r="E567" s="8">
        <v>13000</v>
      </c>
      <c r="F567" s="48">
        <f t="shared" si="8"/>
        <v>24.942919089007844</v>
      </c>
      <c r="G567" s="28" t="s">
        <v>17</v>
      </c>
      <c r="H567" s="23" t="s">
        <v>485</v>
      </c>
      <c r="I567" s="24" t="s">
        <v>8</v>
      </c>
      <c r="J567" s="51">
        <v>521.19000000000005</v>
      </c>
    </row>
    <row r="568" spans="1:10" x14ac:dyDescent="0.25">
      <c r="A568" s="6">
        <v>43187</v>
      </c>
      <c r="B568" s="5" t="s">
        <v>606</v>
      </c>
      <c r="C568" s="21" t="s">
        <v>12</v>
      </c>
      <c r="D568" s="5" t="s">
        <v>19</v>
      </c>
      <c r="E568" s="8">
        <v>2000</v>
      </c>
      <c r="F568" s="48">
        <f t="shared" si="8"/>
        <v>3.8373721675396686</v>
      </c>
      <c r="G568" s="28" t="s">
        <v>20</v>
      </c>
      <c r="H568" s="23" t="s">
        <v>485</v>
      </c>
      <c r="I568" s="24" t="s">
        <v>8</v>
      </c>
      <c r="J568" s="51">
        <v>521.19000000000005</v>
      </c>
    </row>
    <row r="569" spans="1:10" x14ac:dyDescent="0.25">
      <c r="A569" s="6">
        <v>43187</v>
      </c>
      <c r="B569" s="5" t="s">
        <v>549</v>
      </c>
      <c r="C569" s="21" t="s">
        <v>9</v>
      </c>
      <c r="D569" s="5" t="s">
        <v>10</v>
      </c>
      <c r="E569" s="8">
        <v>10500</v>
      </c>
      <c r="F569" s="48">
        <f t="shared" si="8"/>
        <v>20.146203879583258</v>
      </c>
      <c r="G569" s="28" t="s">
        <v>20</v>
      </c>
      <c r="H569" s="23" t="s">
        <v>485</v>
      </c>
      <c r="I569" s="24" t="s">
        <v>8</v>
      </c>
      <c r="J569" s="51">
        <v>521.19000000000005</v>
      </c>
    </row>
    <row r="570" spans="1:10" x14ac:dyDescent="0.25">
      <c r="A570" s="6">
        <v>43187</v>
      </c>
      <c r="B570" s="7" t="s">
        <v>551</v>
      </c>
      <c r="C570" s="21" t="s">
        <v>12</v>
      </c>
      <c r="D570" s="5" t="s">
        <v>13</v>
      </c>
      <c r="E570" s="8">
        <v>4000</v>
      </c>
      <c r="F570" s="48">
        <f t="shared" si="8"/>
        <v>7.6747443350793372</v>
      </c>
      <c r="G570" s="28" t="s">
        <v>550</v>
      </c>
      <c r="H570" s="23" t="s">
        <v>485</v>
      </c>
      <c r="I570" s="24" t="s">
        <v>8</v>
      </c>
      <c r="J570" s="51">
        <v>521.19000000000005</v>
      </c>
    </row>
    <row r="571" spans="1:10" x14ac:dyDescent="0.25">
      <c r="A571" s="6">
        <v>43187</v>
      </c>
      <c r="B571" s="50" t="s">
        <v>607</v>
      </c>
      <c r="C571" s="21" t="s">
        <v>12</v>
      </c>
      <c r="D571" s="5" t="s">
        <v>13</v>
      </c>
      <c r="E571" s="8">
        <v>8000</v>
      </c>
      <c r="F571" s="48">
        <f t="shared" si="8"/>
        <v>15.349488670158674</v>
      </c>
      <c r="G571" s="28" t="s">
        <v>550</v>
      </c>
      <c r="H571" s="23" t="s">
        <v>485</v>
      </c>
      <c r="I571" s="24" t="s">
        <v>8</v>
      </c>
      <c r="J571" s="51">
        <v>521.19000000000005</v>
      </c>
    </row>
    <row r="572" spans="1:10" x14ac:dyDescent="0.25">
      <c r="A572" s="6">
        <v>43187</v>
      </c>
      <c r="B572" s="50" t="s">
        <v>608</v>
      </c>
      <c r="C572" s="21" t="s">
        <v>14</v>
      </c>
      <c r="D572" s="5" t="s">
        <v>13</v>
      </c>
      <c r="E572" s="8">
        <v>1000</v>
      </c>
      <c r="F572" s="48">
        <f t="shared" si="8"/>
        <v>1.9186860837698343</v>
      </c>
      <c r="G572" s="28" t="s">
        <v>550</v>
      </c>
      <c r="H572" s="23" t="s">
        <v>485</v>
      </c>
      <c r="I572" s="24" t="s">
        <v>8</v>
      </c>
      <c r="J572" s="51">
        <v>521.19000000000005</v>
      </c>
    </row>
    <row r="573" spans="1:10" x14ac:dyDescent="0.25">
      <c r="A573" s="6">
        <v>43187</v>
      </c>
      <c r="B573" s="50" t="s">
        <v>609</v>
      </c>
      <c r="C573" s="21" t="s">
        <v>26</v>
      </c>
      <c r="D573" s="5" t="s">
        <v>13</v>
      </c>
      <c r="E573" s="8">
        <v>1500</v>
      </c>
      <c r="F573" s="48">
        <f t="shared" si="8"/>
        <v>2.8780291256547512</v>
      </c>
      <c r="G573" s="28" t="s">
        <v>550</v>
      </c>
      <c r="H573" s="23" t="s">
        <v>485</v>
      </c>
      <c r="I573" s="24" t="s">
        <v>8</v>
      </c>
      <c r="J573" s="51">
        <v>521.19000000000005</v>
      </c>
    </row>
    <row r="574" spans="1:10" x14ac:dyDescent="0.25">
      <c r="A574" s="6">
        <v>43187</v>
      </c>
      <c r="B574" s="7" t="s">
        <v>553</v>
      </c>
      <c r="C574" s="21" t="s">
        <v>12</v>
      </c>
      <c r="D574" s="5" t="s">
        <v>13</v>
      </c>
      <c r="E574" s="8">
        <v>7800</v>
      </c>
      <c r="F574" s="48">
        <f t="shared" si="8"/>
        <v>14.965751453404707</v>
      </c>
      <c r="G574" s="28" t="s">
        <v>552</v>
      </c>
      <c r="H574" s="23" t="s">
        <v>485</v>
      </c>
      <c r="I574" s="24" t="s">
        <v>8</v>
      </c>
      <c r="J574" s="51">
        <v>521.19000000000005</v>
      </c>
    </row>
    <row r="575" spans="1:10" x14ac:dyDescent="0.25">
      <c r="A575" s="6">
        <v>43187</v>
      </c>
      <c r="B575" s="7" t="s">
        <v>610</v>
      </c>
      <c r="C575" s="21" t="s">
        <v>12</v>
      </c>
      <c r="D575" s="5" t="s">
        <v>13</v>
      </c>
      <c r="E575" s="8">
        <v>5500</v>
      </c>
      <c r="F575" s="48">
        <f t="shared" si="8"/>
        <v>10.552773460734088</v>
      </c>
      <c r="G575" s="28" t="s">
        <v>552</v>
      </c>
      <c r="H575" s="23" t="s">
        <v>485</v>
      </c>
      <c r="I575" s="24" t="s">
        <v>8</v>
      </c>
      <c r="J575" s="51">
        <v>521.19000000000005</v>
      </c>
    </row>
    <row r="576" spans="1:10" x14ac:dyDescent="0.25">
      <c r="A576" s="6">
        <v>43187</v>
      </c>
      <c r="B576" s="7" t="s">
        <v>611</v>
      </c>
      <c r="C576" s="21" t="s">
        <v>14</v>
      </c>
      <c r="D576" s="5" t="s">
        <v>13</v>
      </c>
      <c r="E576" s="8">
        <v>1000</v>
      </c>
      <c r="F576" s="48">
        <f t="shared" si="8"/>
        <v>1.9186860837698343</v>
      </c>
      <c r="G576" s="28" t="s">
        <v>552</v>
      </c>
      <c r="H576" s="23" t="s">
        <v>485</v>
      </c>
      <c r="I576" s="24" t="s">
        <v>8</v>
      </c>
      <c r="J576" s="51">
        <v>521.19000000000005</v>
      </c>
    </row>
    <row r="577" spans="1:10" x14ac:dyDescent="0.25">
      <c r="A577" s="6">
        <v>43187</v>
      </c>
      <c r="B577" s="7" t="s">
        <v>612</v>
      </c>
      <c r="C577" s="21" t="s">
        <v>26</v>
      </c>
      <c r="D577" s="5" t="s">
        <v>13</v>
      </c>
      <c r="E577" s="8">
        <v>1500</v>
      </c>
      <c r="F577" s="48">
        <f t="shared" si="8"/>
        <v>2.8780291256547512</v>
      </c>
      <c r="G577" s="28" t="s">
        <v>552</v>
      </c>
      <c r="H577" s="23" t="s">
        <v>485</v>
      </c>
      <c r="I577" s="24" t="s">
        <v>8</v>
      </c>
      <c r="J577" s="51">
        <v>521.19000000000005</v>
      </c>
    </row>
    <row r="578" spans="1:10" x14ac:dyDescent="0.25">
      <c r="A578" s="6">
        <v>43187</v>
      </c>
      <c r="B578" s="7" t="s">
        <v>554</v>
      </c>
      <c r="C578" s="21" t="s">
        <v>12</v>
      </c>
      <c r="D578" s="5" t="s">
        <v>15</v>
      </c>
      <c r="E578" s="8">
        <v>12000</v>
      </c>
      <c r="F578" s="48">
        <f t="shared" si="8"/>
        <v>23.02423300523801</v>
      </c>
      <c r="G578" s="28" t="s">
        <v>16</v>
      </c>
      <c r="H578" s="23" t="s">
        <v>485</v>
      </c>
      <c r="I578" s="24" t="s">
        <v>8</v>
      </c>
      <c r="J578" s="51">
        <v>521.19000000000005</v>
      </c>
    </row>
    <row r="579" spans="1:10" x14ac:dyDescent="0.25">
      <c r="A579" s="6">
        <v>43188</v>
      </c>
      <c r="B579" s="7" t="s">
        <v>555</v>
      </c>
      <c r="C579" s="21" t="s">
        <v>12</v>
      </c>
      <c r="D579" s="5" t="s">
        <v>15</v>
      </c>
      <c r="E579" s="8">
        <v>6000</v>
      </c>
      <c r="F579" s="48">
        <f t="shared" si="8"/>
        <v>11.512116502619005</v>
      </c>
      <c r="G579" s="28" t="s">
        <v>16</v>
      </c>
      <c r="H579" s="23" t="s">
        <v>485</v>
      </c>
      <c r="I579" s="24" t="s">
        <v>8</v>
      </c>
      <c r="J579" s="51">
        <v>521.19000000000005</v>
      </c>
    </row>
    <row r="580" spans="1:10" x14ac:dyDescent="0.25">
      <c r="A580" s="6">
        <v>43188</v>
      </c>
      <c r="B580" s="7" t="s">
        <v>556</v>
      </c>
      <c r="C580" s="21" t="s">
        <v>14</v>
      </c>
      <c r="D580" s="5" t="s">
        <v>15</v>
      </c>
      <c r="E580" s="8">
        <v>3000</v>
      </c>
      <c r="F580" s="48">
        <f t="shared" ref="F580:F643" si="9">+E580/J580</f>
        <v>5.7560582513095024</v>
      </c>
      <c r="G580" s="28" t="s">
        <v>16</v>
      </c>
      <c r="H580" s="23" t="s">
        <v>485</v>
      </c>
      <c r="I580" s="24" t="s">
        <v>8</v>
      </c>
      <c r="J580" s="51">
        <v>521.19000000000005</v>
      </c>
    </row>
    <row r="581" spans="1:10" x14ac:dyDescent="0.25">
      <c r="A581" s="6">
        <v>43188</v>
      </c>
      <c r="B581" s="7" t="s">
        <v>557</v>
      </c>
      <c r="C581" s="21" t="s">
        <v>12</v>
      </c>
      <c r="D581" s="5" t="s">
        <v>15</v>
      </c>
      <c r="E581" s="12">
        <v>26000</v>
      </c>
      <c r="F581" s="48">
        <f t="shared" si="9"/>
        <v>49.885838178015689</v>
      </c>
      <c r="G581" s="28" t="s">
        <v>16</v>
      </c>
      <c r="H581" s="23" t="s">
        <v>485</v>
      </c>
      <c r="I581" s="24" t="s">
        <v>8</v>
      </c>
      <c r="J581" s="51">
        <v>521.19000000000005</v>
      </c>
    </row>
    <row r="582" spans="1:10" x14ac:dyDescent="0.25">
      <c r="A582" s="6">
        <v>43188</v>
      </c>
      <c r="B582" s="7" t="s">
        <v>558</v>
      </c>
      <c r="C582" s="21" t="s">
        <v>9</v>
      </c>
      <c r="D582" s="5" t="s">
        <v>10</v>
      </c>
      <c r="E582" s="12">
        <v>6800</v>
      </c>
      <c r="F582" s="48">
        <f t="shared" si="9"/>
        <v>13.047065369634872</v>
      </c>
      <c r="G582" s="28" t="s">
        <v>16</v>
      </c>
      <c r="H582" s="23" t="s">
        <v>485</v>
      </c>
      <c r="I582" s="24" t="s">
        <v>8</v>
      </c>
      <c r="J582" s="51">
        <v>521.19000000000005</v>
      </c>
    </row>
    <row r="583" spans="1:10" x14ac:dyDescent="0.25">
      <c r="A583" s="6">
        <v>43188</v>
      </c>
      <c r="B583" s="7" t="s">
        <v>559</v>
      </c>
      <c r="C583" s="21" t="s">
        <v>605</v>
      </c>
      <c r="D583" s="5" t="s">
        <v>15</v>
      </c>
      <c r="E583" s="12">
        <v>800</v>
      </c>
      <c r="F583" s="48">
        <f t="shared" si="9"/>
        <v>1.5349488670158673</v>
      </c>
      <c r="G583" s="28" t="s">
        <v>16</v>
      </c>
      <c r="H583" s="23" t="s">
        <v>485</v>
      </c>
      <c r="I583" s="24" t="s">
        <v>8</v>
      </c>
      <c r="J583" s="51">
        <v>521.19000000000005</v>
      </c>
    </row>
    <row r="584" spans="1:10" x14ac:dyDescent="0.25">
      <c r="A584" s="6">
        <v>43188</v>
      </c>
      <c r="B584" s="7" t="s">
        <v>560</v>
      </c>
      <c r="C584" s="21" t="s">
        <v>12</v>
      </c>
      <c r="D584" s="5" t="s">
        <v>15</v>
      </c>
      <c r="E584" s="8">
        <v>16000</v>
      </c>
      <c r="F584" s="48">
        <f t="shared" si="9"/>
        <v>30.698977340317349</v>
      </c>
      <c r="G584" s="28" t="s">
        <v>16</v>
      </c>
      <c r="H584" s="23" t="s">
        <v>485</v>
      </c>
      <c r="I584" s="24" t="s">
        <v>8</v>
      </c>
      <c r="J584" s="51">
        <v>521.19000000000005</v>
      </c>
    </row>
    <row r="585" spans="1:10" x14ac:dyDescent="0.25">
      <c r="A585" s="6">
        <v>43188</v>
      </c>
      <c r="B585" s="15" t="s">
        <v>561</v>
      </c>
      <c r="C585" s="21" t="s">
        <v>605</v>
      </c>
      <c r="D585" s="37" t="s">
        <v>15</v>
      </c>
      <c r="E585" s="8">
        <v>500</v>
      </c>
      <c r="F585" s="48">
        <f t="shared" si="9"/>
        <v>0.95934304188491715</v>
      </c>
      <c r="G585" s="28" t="s">
        <v>16</v>
      </c>
      <c r="H585" s="23" t="s">
        <v>485</v>
      </c>
      <c r="I585" s="24" t="s">
        <v>8</v>
      </c>
      <c r="J585" s="51">
        <v>521.19000000000005</v>
      </c>
    </row>
    <row r="586" spans="1:10" x14ac:dyDescent="0.25">
      <c r="A586" s="6">
        <v>43188</v>
      </c>
      <c r="B586" s="7" t="s">
        <v>562</v>
      </c>
      <c r="C586" s="21" t="s">
        <v>9</v>
      </c>
      <c r="D586" s="5" t="s">
        <v>10</v>
      </c>
      <c r="E586" s="8">
        <v>1500</v>
      </c>
      <c r="F586" s="48">
        <f t="shared" si="9"/>
        <v>2.8780291256547512</v>
      </c>
      <c r="G586" s="28" t="s">
        <v>16</v>
      </c>
      <c r="H586" s="23" t="s">
        <v>485</v>
      </c>
      <c r="I586" s="24" t="s">
        <v>8</v>
      </c>
      <c r="J586" s="51">
        <v>521.19000000000005</v>
      </c>
    </row>
    <row r="587" spans="1:10" x14ac:dyDescent="0.25">
      <c r="A587" s="6">
        <v>43188</v>
      </c>
      <c r="B587" s="7" t="s">
        <v>563</v>
      </c>
      <c r="C587" s="21" t="s">
        <v>12</v>
      </c>
      <c r="D587" s="5" t="s">
        <v>15</v>
      </c>
      <c r="E587" s="8">
        <v>15000</v>
      </c>
      <c r="F587" s="48">
        <f t="shared" si="9"/>
        <v>28.780291256547514</v>
      </c>
      <c r="G587" s="28" t="s">
        <v>16</v>
      </c>
      <c r="H587" s="23" t="s">
        <v>485</v>
      </c>
      <c r="I587" s="24" t="s">
        <v>8</v>
      </c>
      <c r="J587" s="51">
        <v>521.19000000000005</v>
      </c>
    </row>
    <row r="588" spans="1:10" x14ac:dyDescent="0.25">
      <c r="A588" s="6">
        <v>43188</v>
      </c>
      <c r="B588" s="7" t="s">
        <v>564</v>
      </c>
      <c r="C588" s="21" t="s">
        <v>12</v>
      </c>
      <c r="D588" s="5" t="s">
        <v>15</v>
      </c>
      <c r="E588" s="8">
        <v>14300</v>
      </c>
      <c r="F588" s="48">
        <f t="shared" si="9"/>
        <v>27.437210997908629</v>
      </c>
      <c r="G588" s="33" t="s">
        <v>600</v>
      </c>
      <c r="H588" s="23" t="s">
        <v>485</v>
      </c>
      <c r="I588" s="24" t="s">
        <v>8</v>
      </c>
      <c r="J588" s="51">
        <v>521.19000000000005</v>
      </c>
    </row>
    <row r="589" spans="1:10" x14ac:dyDescent="0.25">
      <c r="A589" s="6">
        <v>43188</v>
      </c>
      <c r="B589" s="7" t="s">
        <v>565</v>
      </c>
      <c r="C589" s="5" t="s">
        <v>605</v>
      </c>
      <c r="D589" s="5" t="s">
        <v>15</v>
      </c>
      <c r="E589" s="8">
        <v>1500</v>
      </c>
      <c r="F589" s="48">
        <f t="shared" si="9"/>
        <v>2.8780291256547512</v>
      </c>
      <c r="G589" s="28" t="s">
        <v>600</v>
      </c>
      <c r="H589" s="23" t="s">
        <v>485</v>
      </c>
      <c r="I589" s="24" t="s">
        <v>8</v>
      </c>
      <c r="J589" s="51">
        <v>521.19000000000005</v>
      </c>
    </row>
    <row r="590" spans="1:10" x14ac:dyDescent="0.25">
      <c r="A590" s="6">
        <v>43188</v>
      </c>
      <c r="B590" s="7" t="s">
        <v>566</v>
      </c>
      <c r="C590" s="5" t="s">
        <v>14</v>
      </c>
      <c r="D590" s="5" t="s">
        <v>15</v>
      </c>
      <c r="E590" s="8">
        <v>2500</v>
      </c>
      <c r="F590" s="48">
        <f t="shared" si="9"/>
        <v>4.796715209424586</v>
      </c>
      <c r="G590" s="28" t="s">
        <v>600</v>
      </c>
      <c r="H590" s="23" t="s">
        <v>485</v>
      </c>
      <c r="I590" s="24" t="s">
        <v>8</v>
      </c>
      <c r="J590" s="51">
        <v>521.19000000000005</v>
      </c>
    </row>
    <row r="591" spans="1:10" x14ac:dyDescent="0.25">
      <c r="A591" s="6">
        <v>43188</v>
      </c>
      <c r="B591" s="7" t="s">
        <v>567</v>
      </c>
      <c r="C591" s="5" t="s">
        <v>12</v>
      </c>
      <c r="D591" s="5" t="s">
        <v>10</v>
      </c>
      <c r="E591" s="8">
        <v>2500</v>
      </c>
      <c r="F591" s="48">
        <f t="shared" si="9"/>
        <v>4.796715209424586</v>
      </c>
      <c r="G591" s="28" t="s">
        <v>34</v>
      </c>
      <c r="H591" s="23" t="s">
        <v>485</v>
      </c>
      <c r="I591" s="24" t="s">
        <v>8</v>
      </c>
      <c r="J591" s="51">
        <v>521.19000000000005</v>
      </c>
    </row>
    <row r="592" spans="1:10" x14ac:dyDescent="0.25">
      <c r="A592" s="6">
        <v>43188</v>
      </c>
      <c r="B592" s="7" t="s">
        <v>568</v>
      </c>
      <c r="C592" s="21" t="s">
        <v>21</v>
      </c>
      <c r="D592" s="5" t="s">
        <v>15</v>
      </c>
      <c r="E592" s="8">
        <v>300000</v>
      </c>
      <c r="F592" s="48">
        <f t="shared" si="9"/>
        <v>575.60582513095028</v>
      </c>
      <c r="G592" s="28" t="s">
        <v>16</v>
      </c>
      <c r="H592" s="23" t="s">
        <v>485</v>
      </c>
      <c r="I592" s="24" t="s">
        <v>8</v>
      </c>
      <c r="J592" s="51">
        <v>521.19000000000005</v>
      </c>
    </row>
    <row r="593" spans="1:10" x14ac:dyDescent="0.25">
      <c r="A593" s="6">
        <v>43188</v>
      </c>
      <c r="B593" s="7" t="s">
        <v>613</v>
      </c>
      <c r="C593" s="21" t="s">
        <v>45</v>
      </c>
      <c r="D593" s="9" t="s">
        <v>10</v>
      </c>
      <c r="E593" s="8">
        <v>6100</v>
      </c>
      <c r="F593" s="48">
        <f t="shared" si="9"/>
        <v>11.703985110995989</v>
      </c>
      <c r="G593" s="28" t="s">
        <v>16</v>
      </c>
      <c r="H593" s="23" t="s">
        <v>485</v>
      </c>
      <c r="I593" s="24" t="s">
        <v>8</v>
      </c>
      <c r="J593" s="51">
        <v>521.19000000000005</v>
      </c>
    </row>
    <row r="594" spans="1:10" x14ac:dyDescent="0.25">
      <c r="A594" s="6">
        <v>43188</v>
      </c>
      <c r="B594" s="7" t="s">
        <v>614</v>
      </c>
      <c r="C594" s="21" t="s">
        <v>22</v>
      </c>
      <c r="D594" s="5" t="s">
        <v>19</v>
      </c>
      <c r="E594" s="8">
        <v>240000</v>
      </c>
      <c r="F594" s="48">
        <f t="shared" si="9"/>
        <v>460.48466010476022</v>
      </c>
      <c r="G594" s="28" t="s">
        <v>31</v>
      </c>
      <c r="H594" s="23" t="s">
        <v>485</v>
      </c>
      <c r="I594" s="24" t="s">
        <v>8</v>
      </c>
      <c r="J594" s="51">
        <v>521.19000000000005</v>
      </c>
    </row>
    <row r="595" spans="1:10" x14ac:dyDescent="0.25">
      <c r="A595" s="6">
        <v>43188</v>
      </c>
      <c r="B595" s="7" t="s">
        <v>615</v>
      </c>
      <c r="C595" s="21" t="s">
        <v>22</v>
      </c>
      <c r="D595" s="5" t="s">
        <v>10</v>
      </c>
      <c r="E595" s="8">
        <v>240000</v>
      </c>
      <c r="F595" s="48">
        <f t="shared" si="9"/>
        <v>460.48466010476022</v>
      </c>
      <c r="G595" s="28" t="s">
        <v>31</v>
      </c>
      <c r="H595" s="23" t="s">
        <v>485</v>
      </c>
      <c r="I595" s="24" t="s">
        <v>8</v>
      </c>
      <c r="J595" s="51">
        <v>521.19000000000005</v>
      </c>
    </row>
    <row r="596" spans="1:10" x14ac:dyDescent="0.25">
      <c r="A596" s="6">
        <v>43188</v>
      </c>
      <c r="B596" s="7" t="s">
        <v>569</v>
      </c>
      <c r="C596" s="21" t="s">
        <v>22</v>
      </c>
      <c r="D596" s="5" t="s">
        <v>19</v>
      </c>
      <c r="E596" s="8">
        <v>20000</v>
      </c>
      <c r="F596" s="48">
        <f t="shared" si="9"/>
        <v>38.373721675396688</v>
      </c>
      <c r="G596" s="28" t="s">
        <v>24</v>
      </c>
      <c r="H596" s="23" t="s">
        <v>485</v>
      </c>
      <c r="I596" s="24" t="s">
        <v>8</v>
      </c>
      <c r="J596" s="51">
        <v>521.19000000000005</v>
      </c>
    </row>
    <row r="597" spans="1:10" x14ac:dyDescent="0.25">
      <c r="A597" s="6">
        <v>43188</v>
      </c>
      <c r="B597" s="7" t="s">
        <v>570</v>
      </c>
      <c r="C597" s="21" t="s">
        <v>22</v>
      </c>
      <c r="D597" s="5" t="s">
        <v>10</v>
      </c>
      <c r="E597" s="8">
        <v>18000</v>
      </c>
      <c r="F597" s="48">
        <f t="shared" si="9"/>
        <v>34.536349507857018</v>
      </c>
      <c r="G597" s="28" t="s">
        <v>24</v>
      </c>
      <c r="H597" s="23" t="s">
        <v>485</v>
      </c>
      <c r="I597" s="24" t="s">
        <v>8</v>
      </c>
      <c r="J597" s="51">
        <v>521.19000000000005</v>
      </c>
    </row>
    <row r="598" spans="1:10" x14ac:dyDescent="0.25">
      <c r="A598" s="6">
        <v>43188</v>
      </c>
      <c r="B598" s="7" t="s">
        <v>571</v>
      </c>
      <c r="C598" s="21" t="s">
        <v>22</v>
      </c>
      <c r="D598" s="5" t="s">
        <v>15</v>
      </c>
      <c r="E598" s="8">
        <v>256000</v>
      </c>
      <c r="F598" s="48">
        <f t="shared" si="9"/>
        <v>491.18363744507758</v>
      </c>
      <c r="G598" s="28" t="s">
        <v>24</v>
      </c>
      <c r="H598" s="23" t="s">
        <v>485</v>
      </c>
      <c r="I598" s="24" t="s">
        <v>8</v>
      </c>
      <c r="J598" s="51">
        <v>521.19000000000005</v>
      </c>
    </row>
    <row r="599" spans="1:10" x14ac:dyDescent="0.25">
      <c r="A599" s="6">
        <v>43188</v>
      </c>
      <c r="B599" s="7" t="s">
        <v>572</v>
      </c>
      <c r="C599" s="21" t="s">
        <v>22</v>
      </c>
      <c r="D599" s="5" t="s">
        <v>15</v>
      </c>
      <c r="E599" s="8">
        <v>290000</v>
      </c>
      <c r="F599" s="48">
        <f t="shared" si="9"/>
        <v>556.41896429325197</v>
      </c>
      <c r="G599" s="28" t="s">
        <v>24</v>
      </c>
      <c r="H599" s="23" t="s">
        <v>485</v>
      </c>
      <c r="I599" s="24" t="s">
        <v>8</v>
      </c>
      <c r="J599" s="51">
        <v>521.19000000000005</v>
      </c>
    </row>
    <row r="600" spans="1:10" x14ac:dyDescent="0.25">
      <c r="A600" s="6">
        <v>43188</v>
      </c>
      <c r="B600" s="7" t="s">
        <v>573</v>
      </c>
      <c r="C600" s="21" t="s">
        <v>22</v>
      </c>
      <c r="D600" s="5" t="s">
        <v>13</v>
      </c>
      <c r="E600" s="8">
        <v>180000</v>
      </c>
      <c r="F600" s="48">
        <f t="shared" si="9"/>
        <v>345.36349507857017</v>
      </c>
      <c r="G600" s="28" t="s">
        <v>24</v>
      </c>
      <c r="H600" s="23" t="s">
        <v>485</v>
      </c>
      <c r="I600" s="24" t="s">
        <v>8</v>
      </c>
      <c r="J600" s="51">
        <v>521.19000000000005</v>
      </c>
    </row>
    <row r="601" spans="1:10" x14ac:dyDescent="0.25">
      <c r="A601" s="6">
        <v>43188</v>
      </c>
      <c r="B601" s="7" t="s">
        <v>616</v>
      </c>
      <c r="C601" s="21" t="s">
        <v>22</v>
      </c>
      <c r="D601" s="5" t="s">
        <v>10</v>
      </c>
      <c r="E601" s="8">
        <v>85000</v>
      </c>
      <c r="F601" s="48">
        <f t="shared" si="9"/>
        <v>163.0883171204359</v>
      </c>
      <c r="G601" s="28" t="s">
        <v>24</v>
      </c>
      <c r="H601" s="23" t="s">
        <v>485</v>
      </c>
      <c r="I601" s="24" t="s">
        <v>8</v>
      </c>
      <c r="J601" s="51">
        <v>521.19000000000005</v>
      </c>
    </row>
    <row r="602" spans="1:10" x14ac:dyDescent="0.25">
      <c r="A602" s="6">
        <v>43188</v>
      </c>
      <c r="B602" s="7" t="s">
        <v>574</v>
      </c>
      <c r="C602" s="21" t="s">
        <v>12</v>
      </c>
      <c r="D602" s="5" t="s">
        <v>23</v>
      </c>
      <c r="E602" s="8">
        <v>92000</v>
      </c>
      <c r="F602" s="48">
        <f t="shared" si="9"/>
        <v>176.51911970682474</v>
      </c>
      <c r="G602" s="28" t="s">
        <v>24</v>
      </c>
      <c r="H602" s="23" t="s">
        <v>485</v>
      </c>
      <c r="I602" s="24" t="s">
        <v>8</v>
      </c>
      <c r="J602" s="51">
        <v>521.19000000000005</v>
      </c>
    </row>
    <row r="603" spans="1:10" x14ac:dyDescent="0.25">
      <c r="A603" s="6">
        <v>43188</v>
      </c>
      <c r="B603" s="7" t="s">
        <v>617</v>
      </c>
      <c r="C603" s="21" t="s">
        <v>27</v>
      </c>
      <c r="D603" s="5" t="s">
        <v>23</v>
      </c>
      <c r="E603" s="8">
        <v>28000</v>
      </c>
      <c r="F603" s="48">
        <f t="shared" si="9"/>
        <v>53.723210345555358</v>
      </c>
      <c r="G603" s="28" t="s">
        <v>24</v>
      </c>
      <c r="H603" s="23" t="s">
        <v>485</v>
      </c>
      <c r="I603" s="24" t="s">
        <v>8</v>
      </c>
      <c r="J603" s="51">
        <v>521.19000000000005</v>
      </c>
    </row>
    <row r="604" spans="1:10" x14ac:dyDescent="0.25">
      <c r="A604" s="6">
        <v>43188</v>
      </c>
      <c r="B604" s="7" t="s">
        <v>618</v>
      </c>
      <c r="C604" s="21" t="s">
        <v>14</v>
      </c>
      <c r="D604" s="5" t="s">
        <v>174</v>
      </c>
      <c r="E604" s="8">
        <v>10000</v>
      </c>
      <c r="F604" s="48">
        <f t="shared" si="9"/>
        <v>19.186860837698344</v>
      </c>
      <c r="G604" s="28" t="s">
        <v>24</v>
      </c>
      <c r="H604" s="23" t="s">
        <v>485</v>
      </c>
      <c r="I604" s="24" t="s">
        <v>8</v>
      </c>
      <c r="J604" s="51">
        <v>521.19000000000005</v>
      </c>
    </row>
    <row r="605" spans="1:10" x14ac:dyDescent="0.25">
      <c r="A605" s="6">
        <v>43188</v>
      </c>
      <c r="B605" s="7" t="s">
        <v>619</v>
      </c>
      <c r="C605" s="21" t="s">
        <v>12</v>
      </c>
      <c r="D605" s="5" t="s">
        <v>620</v>
      </c>
      <c r="E605" s="8">
        <v>11000</v>
      </c>
      <c r="F605" s="48">
        <f t="shared" si="9"/>
        <v>21.105546921468175</v>
      </c>
      <c r="G605" s="28" t="s">
        <v>24</v>
      </c>
      <c r="H605" s="23" t="s">
        <v>485</v>
      </c>
      <c r="I605" s="24" t="s">
        <v>8</v>
      </c>
      <c r="J605" s="51">
        <v>521.19000000000005</v>
      </c>
    </row>
    <row r="606" spans="1:10" x14ac:dyDescent="0.25">
      <c r="A606" s="6">
        <v>43188</v>
      </c>
      <c r="B606" s="7" t="s">
        <v>657</v>
      </c>
      <c r="C606" s="21" t="s">
        <v>22</v>
      </c>
      <c r="D606" s="5" t="s">
        <v>620</v>
      </c>
      <c r="E606" s="8">
        <v>59000</v>
      </c>
      <c r="F606" s="48">
        <f t="shared" si="9"/>
        <v>113.20247894242021</v>
      </c>
      <c r="G606" s="28" t="s">
        <v>24</v>
      </c>
      <c r="H606" s="23" t="s">
        <v>485</v>
      </c>
      <c r="I606" s="24" t="s">
        <v>8</v>
      </c>
      <c r="J606" s="51">
        <v>521.19000000000005</v>
      </c>
    </row>
    <row r="607" spans="1:10" x14ac:dyDescent="0.25">
      <c r="A607" s="6">
        <v>43189</v>
      </c>
      <c r="B607" s="7" t="s">
        <v>575</v>
      </c>
      <c r="C607" s="21" t="s">
        <v>12</v>
      </c>
      <c r="D607" s="5" t="s">
        <v>13</v>
      </c>
      <c r="E607" s="8">
        <v>7000</v>
      </c>
      <c r="F607" s="48">
        <f t="shared" si="9"/>
        <v>13.43080258638884</v>
      </c>
      <c r="G607" s="28" t="s">
        <v>552</v>
      </c>
      <c r="H607" s="23" t="s">
        <v>485</v>
      </c>
      <c r="I607" s="24" t="s">
        <v>8</v>
      </c>
      <c r="J607" s="51">
        <v>521.19000000000005</v>
      </c>
    </row>
    <row r="608" spans="1:10" x14ac:dyDescent="0.25">
      <c r="A608" s="6">
        <v>43189</v>
      </c>
      <c r="B608" s="7" t="s">
        <v>576</v>
      </c>
      <c r="C608" s="21" t="s">
        <v>14</v>
      </c>
      <c r="D608" s="5" t="s">
        <v>13</v>
      </c>
      <c r="E608" s="8">
        <v>1000</v>
      </c>
      <c r="F608" s="48">
        <f t="shared" si="9"/>
        <v>1.9186860837698343</v>
      </c>
      <c r="G608" s="28" t="s">
        <v>552</v>
      </c>
      <c r="H608" s="23" t="s">
        <v>485</v>
      </c>
      <c r="I608" s="24" t="s">
        <v>8</v>
      </c>
      <c r="J608" s="51">
        <v>521.19000000000005</v>
      </c>
    </row>
    <row r="609" spans="1:10" x14ac:dyDescent="0.25">
      <c r="A609" s="6">
        <v>43189</v>
      </c>
      <c r="B609" s="7" t="s">
        <v>577</v>
      </c>
      <c r="C609" s="21" t="s">
        <v>26</v>
      </c>
      <c r="D609" s="5" t="s">
        <v>13</v>
      </c>
      <c r="E609" s="8">
        <v>1500</v>
      </c>
      <c r="F609" s="48">
        <f t="shared" si="9"/>
        <v>2.8780291256547512</v>
      </c>
      <c r="G609" s="28" t="s">
        <v>552</v>
      </c>
      <c r="H609" s="23" t="s">
        <v>485</v>
      </c>
      <c r="I609" s="24" t="s">
        <v>8</v>
      </c>
      <c r="J609" s="51">
        <v>521.19000000000005</v>
      </c>
    </row>
    <row r="610" spans="1:10" x14ac:dyDescent="0.25">
      <c r="A610" s="6">
        <v>43189</v>
      </c>
      <c r="B610" s="7" t="s">
        <v>578</v>
      </c>
      <c r="C610" s="21" t="s">
        <v>12</v>
      </c>
      <c r="D610" s="5" t="s">
        <v>13</v>
      </c>
      <c r="E610" s="8">
        <v>9000</v>
      </c>
      <c r="F610" s="48">
        <f t="shared" si="9"/>
        <v>17.268174753928509</v>
      </c>
      <c r="G610" s="22" t="s">
        <v>550</v>
      </c>
      <c r="H610" s="23" t="s">
        <v>485</v>
      </c>
      <c r="I610" s="24" t="s">
        <v>8</v>
      </c>
      <c r="J610" s="51">
        <v>521.19000000000005</v>
      </c>
    </row>
    <row r="611" spans="1:10" x14ac:dyDescent="0.25">
      <c r="A611" s="6">
        <v>43189</v>
      </c>
      <c r="B611" s="7" t="s">
        <v>579</v>
      </c>
      <c r="C611" s="21" t="s">
        <v>14</v>
      </c>
      <c r="D611" s="5" t="s">
        <v>13</v>
      </c>
      <c r="E611" s="8">
        <v>1000</v>
      </c>
      <c r="F611" s="48">
        <f t="shared" si="9"/>
        <v>1.9186860837698343</v>
      </c>
      <c r="G611" s="22" t="s">
        <v>550</v>
      </c>
      <c r="H611" s="23" t="s">
        <v>485</v>
      </c>
      <c r="I611" s="24" t="s">
        <v>8</v>
      </c>
      <c r="J611" s="51">
        <v>521.19000000000005</v>
      </c>
    </row>
    <row r="612" spans="1:10" x14ac:dyDescent="0.25">
      <c r="A612" s="6">
        <v>43189</v>
      </c>
      <c r="B612" s="7" t="s">
        <v>580</v>
      </c>
      <c r="C612" s="21" t="s">
        <v>26</v>
      </c>
      <c r="D612" s="5" t="s">
        <v>13</v>
      </c>
      <c r="E612" s="8">
        <v>1500</v>
      </c>
      <c r="F612" s="48">
        <f t="shared" si="9"/>
        <v>2.8780291256547512</v>
      </c>
      <c r="G612" s="22" t="s">
        <v>550</v>
      </c>
      <c r="H612" s="23" t="s">
        <v>485</v>
      </c>
      <c r="I612" s="24" t="s">
        <v>8</v>
      </c>
      <c r="J612" s="51">
        <v>521.19000000000005</v>
      </c>
    </row>
    <row r="613" spans="1:10" x14ac:dyDescent="0.25">
      <c r="A613" s="6">
        <v>43190</v>
      </c>
      <c r="B613" s="7" t="s">
        <v>621</v>
      </c>
      <c r="C613" s="7" t="s">
        <v>30</v>
      </c>
      <c r="D613" s="9" t="s">
        <v>10</v>
      </c>
      <c r="E613" s="8">
        <f>4950+3300+2200</f>
        <v>10450</v>
      </c>
      <c r="F613" s="48">
        <f t="shared" si="9"/>
        <v>20.050269575394768</v>
      </c>
      <c r="G613" s="22" t="s">
        <v>31</v>
      </c>
      <c r="H613" s="23" t="s">
        <v>485</v>
      </c>
      <c r="I613" s="24" t="s">
        <v>8</v>
      </c>
      <c r="J613" s="51">
        <v>521.19000000000005</v>
      </c>
    </row>
    <row r="614" spans="1:10" x14ac:dyDescent="0.25">
      <c r="A614" s="6">
        <v>43193</v>
      </c>
      <c r="B614" s="7" t="s">
        <v>1107</v>
      </c>
      <c r="C614" s="58" t="s">
        <v>1108</v>
      </c>
      <c r="D614" s="58" t="s">
        <v>10</v>
      </c>
      <c r="E614" s="59">
        <v>5000</v>
      </c>
      <c r="F614" s="48">
        <f t="shared" si="9"/>
        <v>9.5934304188491719</v>
      </c>
      <c r="G614" s="60" t="s">
        <v>34</v>
      </c>
      <c r="H614" s="23" t="s">
        <v>485</v>
      </c>
      <c r="I614" s="24" t="s">
        <v>8</v>
      </c>
      <c r="J614" s="51">
        <v>521.19000000000005</v>
      </c>
    </row>
    <row r="615" spans="1:10" x14ac:dyDescent="0.25">
      <c r="A615" s="6">
        <v>43193</v>
      </c>
      <c r="B615" s="7" t="s">
        <v>1109</v>
      </c>
      <c r="C615" s="13" t="s">
        <v>12</v>
      </c>
      <c r="D615" s="13" t="s">
        <v>10</v>
      </c>
      <c r="E615" s="57">
        <v>400</v>
      </c>
      <c r="F615" s="48">
        <f t="shared" si="9"/>
        <v>0.76747443350793365</v>
      </c>
      <c r="G615" s="19" t="s">
        <v>34</v>
      </c>
      <c r="H615" s="23" t="s">
        <v>485</v>
      </c>
      <c r="I615" s="24" t="s">
        <v>8</v>
      </c>
      <c r="J615" s="51">
        <v>521.19000000000005</v>
      </c>
    </row>
    <row r="616" spans="1:10" x14ac:dyDescent="0.25">
      <c r="A616" s="6">
        <v>43193</v>
      </c>
      <c r="B616" s="7" t="s">
        <v>1110</v>
      </c>
      <c r="C616" s="25" t="s">
        <v>14</v>
      </c>
      <c r="D616" s="7" t="s">
        <v>23</v>
      </c>
      <c r="E616" s="8">
        <v>10000</v>
      </c>
      <c r="F616" s="48">
        <f t="shared" si="9"/>
        <v>19.186860837698344</v>
      </c>
      <c r="G616" s="4" t="s">
        <v>34</v>
      </c>
      <c r="H616" s="23" t="s">
        <v>485</v>
      </c>
      <c r="I616" s="24" t="s">
        <v>8</v>
      </c>
      <c r="J616" s="51">
        <v>521.19000000000005</v>
      </c>
    </row>
    <row r="617" spans="1:10" x14ac:dyDescent="0.25">
      <c r="A617" s="6">
        <v>43193</v>
      </c>
      <c r="B617" s="7" t="s">
        <v>1111</v>
      </c>
      <c r="C617" s="25" t="s">
        <v>14</v>
      </c>
      <c r="D617" s="7" t="s">
        <v>792</v>
      </c>
      <c r="E617" s="8">
        <v>5000</v>
      </c>
      <c r="F617" s="48">
        <f t="shared" si="9"/>
        <v>9.5934304188491719</v>
      </c>
      <c r="G617" s="4" t="s">
        <v>34</v>
      </c>
      <c r="H617" s="23" t="s">
        <v>485</v>
      </c>
      <c r="I617" s="24" t="s">
        <v>8</v>
      </c>
      <c r="J617" s="51">
        <v>521.19000000000005</v>
      </c>
    </row>
    <row r="618" spans="1:10" x14ac:dyDescent="0.25">
      <c r="A618" s="6">
        <v>43193</v>
      </c>
      <c r="B618" s="7" t="s">
        <v>1112</v>
      </c>
      <c r="C618" s="25" t="s">
        <v>14</v>
      </c>
      <c r="D618" s="7" t="s">
        <v>10</v>
      </c>
      <c r="E618" s="8">
        <v>4000</v>
      </c>
      <c r="F618" s="48">
        <f t="shared" si="9"/>
        <v>7.6747443350793372</v>
      </c>
      <c r="G618" s="4" t="s">
        <v>34</v>
      </c>
      <c r="H618" s="23" t="s">
        <v>485</v>
      </c>
      <c r="I618" s="24" t="s">
        <v>8</v>
      </c>
      <c r="J618" s="51">
        <v>521.19000000000005</v>
      </c>
    </row>
    <row r="619" spans="1:10" x14ac:dyDescent="0.25">
      <c r="A619" s="6">
        <v>43193</v>
      </c>
      <c r="B619" s="7" t="s">
        <v>1113</v>
      </c>
      <c r="C619" s="25" t="s">
        <v>14</v>
      </c>
      <c r="D619" s="7" t="s">
        <v>19</v>
      </c>
      <c r="E619" s="8">
        <v>4000</v>
      </c>
      <c r="F619" s="48">
        <f t="shared" si="9"/>
        <v>7.6747443350793372</v>
      </c>
      <c r="G619" s="4" t="s">
        <v>34</v>
      </c>
      <c r="H619" s="23" t="s">
        <v>485</v>
      </c>
      <c r="I619" s="24" t="s">
        <v>8</v>
      </c>
      <c r="J619" s="51">
        <v>521.19000000000005</v>
      </c>
    </row>
    <row r="620" spans="1:10" x14ac:dyDescent="0.25">
      <c r="A620" s="6">
        <v>43193</v>
      </c>
      <c r="B620" s="7" t="s">
        <v>1114</v>
      </c>
      <c r="C620" s="25" t="s">
        <v>14</v>
      </c>
      <c r="D620" s="9" t="s">
        <v>15</v>
      </c>
      <c r="E620" s="8">
        <v>4000</v>
      </c>
      <c r="F620" s="48">
        <f t="shared" si="9"/>
        <v>7.6747443350793372</v>
      </c>
      <c r="G620" s="22" t="s">
        <v>34</v>
      </c>
      <c r="H620" s="23" t="s">
        <v>485</v>
      </c>
      <c r="I620" s="24" t="s">
        <v>8</v>
      </c>
      <c r="J620" s="51">
        <v>521.19000000000005</v>
      </c>
    </row>
    <row r="621" spans="1:10" x14ac:dyDescent="0.25">
      <c r="A621" s="6">
        <v>43193</v>
      </c>
      <c r="B621" s="7" t="s">
        <v>1115</v>
      </c>
      <c r="C621" s="25" t="s">
        <v>14</v>
      </c>
      <c r="D621" s="9" t="s">
        <v>15</v>
      </c>
      <c r="E621" s="8">
        <v>4000</v>
      </c>
      <c r="F621" s="48">
        <f t="shared" si="9"/>
        <v>7.6747443350793372</v>
      </c>
      <c r="G621" s="22" t="s">
        <v>34</v>
      </c>
      <c r="H621" s="23" t="s">
        <v>485</v>
      </c>
      <c r="I621" s="24" t="s">
        <v>8</v>
      </c>
      <c r="J621" s="51">
        <v>521.19000000000005</v>
      </c>
    </row>
    <row r="622" spans="1:10" x14ac:dyDescent="0.25">
      <c r="A622" s="6">
        <v>43193</v>
      </c>
      <c r="B622" s="7" t="s">
        <v>1116</v>
      </c>
      <c r="C622" s="25" t="s">
        <v>14</v>
      </c>
      <c r="D622" s="9" t="s">
        <v>15</v>
      </c>
      <c r="E622" s="8">
        <v>1500</v>
      </c>
      <c r="F622" s="48">
        <f t="shared" si="9"/>
        <v>2.8780291256547512</v>
      </c>
      <c r="G622" s="22" t="s">
        <v>34</v>
      </c>
      <c r="H622" s="23" t="s">
        <v>485</v>
      </c>
      <c r="I622" s="24" t="s">
        <v>8</v>
      </c>
      <c r="J622" s="51">
        <v>521.19000000000005</v>
      </c>
    </row>
    <row r="623" spans="1:10" x14ac:dyDescent="0.25">
      <c r="A623" s="6">
        <v>43193</v>
      </c>
      <c r="B623" s="7" t="s">
        <v>1117</v>
      </c>
      <c r="C623" s="25" t="s">
        <v>14</v>
      </c>
      <c r="D623" s="9" t="s">
        <v>792</v>
      </c>
      <c r="E623" s="8">
        <v>2000</v>
      </c>
      <c r="F623" s="48">
        <f t="shared" si="9"/>
        <v>3.8373721675396686</v>
      </c>
      <c r="G623" s="22" t="s">
        <v>34</v>
      </c>
      <c r="H623" s="23" t="s">
        <v>485</v>
      </c>
      <c r="I623" s="24" t="s">
        <v>8</v>
      </c>
      <c r="J623" s="51">
        <v>521.19000000000005</v>
      </c>
    </row>
    <row r="624" spans="1:10" x14ac:dyDescent="0.25">
      <c r="A624" s="6">
        <v>43193</v>
      </c>
      <c r="B624" s="7" t="s">
        <v>1118</v>
      </c>
      <c r="C624" s="25" t="s">
        <v>14</v>
      </c>
      <c r="D624" s="9" t="s">
        <v>792</v>
      </c>
      <c r="E624" s="8">
        <v>2000</v>
      </c>
      <c r="F624" s="48">
        <f t="shared" si="9"/>
        <v>3.8373721675396686</v>
      </c>
      <c r="G624" s="22" t="s">
        <v>34</v>
      </c>
      <c r="H624" s="23" t="s">
        <v>485</v>
      </c>
      <c r="I624" s="24" t="s">
        <v>8</v>
      </c>
      <c r="J624" s="51">
        <v>521.19000000000005</v>
      </c>
    </row>
    <row r="625" spans="1:10" x14ac:dyDescent="0.25">
      <c r="A625" s="6">
        <v>43193</v>
      </c>
      <c r="B625" s="7" t="s">
        <v>1119</v>
      </c>
      <c r="C625" s="25" t="s">
        <v>14</v>
      </c>
      <c r="D625" s="9" t="s">
        <v>792</v>
      </c>
      <c r="E625" s="8">
        <v>4000</v>
      </c>
      <c r="F625" s="48">
        <f t="shared" si="9"/>
        <v>7.6747443350793372</v>
      </c>
      <c r="G625" s="22" t="s">
        <v>34</v>
      </c>
      <c r="H625" s="23" t="s">
        <v>485</v>
      </c>
      <c r="I625" s="24" t="s">
        <v>8</v>
      </c>
      <c r="J625" s="51">
        <v>521.19000000000005</v>
      </c>
    </row>
    <row r="626" spans="1:10" x14ac:dyDescent="0.25">
      <c r="A626" s="6">
        <v>43193</v>
      </c>
      <c r="B626" s="7" t="s">
        <v>1120</v>
      </c>
      <c r="C626" s="21" t="s">
        <v>12</v>
      </c>
      <c r="D626" s="9" t="s">
        <v>792</v>
      </c>
      <c r="E626" s="8">
        <v>4000</v>
      </c>
      <c r="F626" s="48">
        <f t="shared" si="9"/>
        <v>7.6747443350793372</v>
      </c>
      <c r="G626" s="22" t="s">
        <v>25</v>
      </c>
      <c r="H626" s="23" t="s">
        <v>485</v>
      </c>
      <c r="I626" s="24" t="s">
        <v>8</v>
      </c>
      <c r="J626" s="51">
        <v>521.19000000000005</v>
      </c>
    </row>
    <row r="627" spans="1:10" x14ac:dyDescent="0.25">
      <c r="A627" s="6">
        <v>43193</v>
      </c>
      <c r="B627" s="7" t="s">
        <v>1121</v>
      </c>
      <c r="C627" s="21" t="s">
        <v>12</v>
      </c>
      <c r="D627" s="9" t="s">
        <v>15</v>
      </c>
      <c r="E627" s="8">
        <v>10500</v>
      </c>
      <c r="F627" s="48">
        <f t="shared" si="9"/>
        <v>20.146203879583258</v>
      </c>
      <c r="G627" s="22" t="s">
        <v>16</v>
      </c>
      <c r="H627" s="23" t="s">
        <v>485</v>
      </c>
      <c r="I627" s="24" t="s">
        <v>8</v>
      </c>
      <c r="J627" s="51">
        <v>521.19000000000005</v>
      </c>
    </row>
    <row r="628" spans="1:10" x14ac:dyDescent="0.25">
      <c r="A628" s="6">
        <v>43193</v>
      </c>
      <c r="B628" s="7" t="s">
        <v>1122</v>
      </c>
      <c r="C628" s="21" t="s">
        <v>12</v>
      </c>
      <c r="D628" s="9" t="s">
        <v>15</v>
      </c>
      <c r="E628" s="8">
        <v>16400</v>
      </c>
      <c r="F628" s="48">
        <f t="shared" si="9"/>
        <v>31.46645177382528</v>
      </c>
      <c r="G628" s="22" t="s">
        <v>1123</v>
      </c>
      <c r="H628" s="23" t="s">
        <v>485</v>
      </c>
      <c r="I628" s="24" t="s">
        <v>8</v>
      </c>
      <c r="J628" s="51">
        <v>521.19000000000005</v>
      </c>
    </row>
    <row r="629" spans="1:10" x14ac:dyDescent="0.25">
      <c r="A629" s="6">
        <v>43193</v>
      </c>
      <c r="B629" s="7" t="s">
        <v>1124</v>
      </c>
      <c r="C629" s="21" t="s">
        <v>12</v>
      </c>
      <c r="D629" s="9" t="s">
        <v>15</v>
      </c>
      <c r="E629" s="8">
        <v>5600</v>
      </c>
      <c r="F629" s="48">
        <f t="shared" si="9"/>
        <v>10.744642069111071</v>
      </c>
      <c r="G629" s="22" t="s">
        <v>17</v>
      </c>
      <c r="H629" s="23" t="s">
        <v>485</v>
      </c>
      <c r="I629" s="24" t="s">
        <v>8</v>
      </c>
      <c r="J629" s="51">
        <v>521.19000000000005</v>
      </c>
    </row>
    <row r="630" spans="1:10" x14ac:dyDescent="0.25">
      <c r="A630" s="6">
        <v>43193</v>
      </c>
      <c r="B630" s="7" t="s">
        <v>1125</v>
      </c>
      <c r="C630" s="21" t="s">
        <v>12</v>
      </c>
      <c r="D630" s="7" t="s">
        <v>15</v>
      </c>
      <c r="E630" s="8">
        <v>5000</v>
      </c>
      <c r="F630" s="48">
        <f t="shared" si="9"/>
        <v>9.5934304188491719</v>
      </c>
      <c r="G630" s="22" t="s">
        <v>17</v>
      </c>
      <c r="H630" s="23" t="s">
        <v>485</v>
      </c>
      <c r="I630" s="24" t="s">
        <v>8</v>
      </c>
      <c r="J630" s="51">
        <v>521.19000000000005</v>
      </c>
    </row>
    <row r="631" spans="1:10" x14ac:dyDescent="0.25">
      <c r="A631" s="6">
        <v>43193</v>
      </c>
      <c r="B631" s="7" t="s">
        <v>1126</v>
      </c>
      <c r="C631" s="21" t="s">
        <v>12</v>
      </c>
      <c r="D631" s="9" t="s">
        <v>19</v>
      </c>
      <c r="E631" s="8">
        <v>10400</v>
      </c>
      <c r="F631" s="48">
        <f t="shared" si="9"/>
        <v>19.954335271206276</v>
      </c>
      <c r="G631" s="22" t="s">
        <v>20</v>
      </c>
      <c r="H631" s="23" t="s">
        <v>485</v>
      </c>
      <c r="I631" s="24" t="s">
        <v>8</v>
      </c>
      <c r="J631" s="51">
        <v>521.19000000000005</v>
      </c>
    </row>
    <row r="632" spans="1:10" x14ac:dyDescent="0.25">
      <c r="A632" s="6">
        <v>43193</v>
      </c>
      <c r="B632" s="7" t="s">
        <v>1127</v>
      </c>
      <c r="C632" s="21" t="s">
        <v>1108</v>
      </c>
      <c r="D632" s="7" t="s">
        <v>19</v>
      </c>
      <c r="E632" s="8">
        <v>1800</v>
      </c>
      <c r="F632" s="48">
        <f t="shared" si="9"/>
        <v>3.4536349507857014</v>
      </c>
      <c r="G632" s="22" t="s">
        <v>20</v>
      </c>
      <c r="H632" s="23" t="s">
        <v>485</v>
      </c>
      <c r="I632" s="24" t="s">
        <v>8</v>
      </c>
      <c r="J632" s="51">
        <v>521.19000000000005</v>
      </c>
    </row>
    <row r="633" spans="1:10" x14ac:dyDescent="0.25">
      <c r="A633" s="6">
        <v>43193</v>
      </c>
      <c r="B633" s="7" t="s">
        <v>1128</v>
      </c>
      <c r="C633" s="21" t="s">
        <v>12</v>
      </c>
      <c r="D633" s="9" t="s">
        <v>10</v>
      </c>
      <c r="E633" s="8">
        <v>10000</v>
      </c>
      <c r="F633" s="48">
        <f t="shared" si="9"/>
        <v>19.186860837698344</v>
      </c>
      <c r="G633" s="22" t="s">
        <v>34</v>
      </c>
      <c r="H633" s="23" t="s">
        <v>485</v>
      </c>
      <c r="I633" s="24" t="s">
        <v>8</v>
      </c>
      <c r="J633" s="51">
        <v>521.19000000000005</v>
      </c>
    </row>
    <row r="634" spans="1:10" x14ac:dyDescent="0.25">
      <c r="A634" s="6">
        <v>43193</v>
      </c>
      <c r="B634" s="7" t="s">
        <v>1129</v>
      </c>
      <c r="C634" s="21" t="s">
        <v>1130</v>
      </c>
      <c r="D634" s="9" t="s">
        <v>10</v>
      </c>
      <c r="E634" s="8">
        <v>3000</v>
      </c>
      <c r="F634" s="48">
        <f t="shared" si="9"/>
        <v>5.7560582513095024</v>
      </c>
      <c r="G634" s="22" t="s">
        <v>20</v>
      </c>
      <c r="H634" s="23" t="s">
        <v>485</v>
      </c>
      <c r="I634" s="24" t="s">
        <v>8</v>
      </c>
      <c r="J634" s="51">
        <v>521.19000000000005</v>
      </c>
    </row>
    <row r="635" spans="1:10" x14ac:dyDescent="0.25">
      <c r="A635" s="6">
        <v>43193</v>
      </c>
      <c r="B635" s="7" t="s">
        <v>1106</v>
      </c>
      <c r="C635" s="21" t="s">
        <v>12</v>
      </c>
      <c r="D635" s="9" t="s">
        <v>792</v>
      </c>
      <c r="E635" s="8">
        <v>3900</v>
      </c>
      <c r="F635" s="48">
        <f t="shared" si="9"/>
        <v>7.4828757267023533</v>
      </c>
      <c r="G635" s="22" t="s">
        <v>552</v>
      </c>
      <c r="H635" s="23" t="s">
        <v>485</v>
      </c>
      <c r="I635" s="24" t="s">
        <v>8</v>
      </c>
      <c r="J635" s="51">
        <v>521.19000000000005</v>
      </c>
    </row>
    <row r="636" spans="1:10" x14ac:dyDescent="0.25">
      <c r="A636" s="6">
        <v>43193</v>
      </c>
      <c r="B636" s="7" t="s">
        <v>1131</v>
      </c>
      <c r="C636" s="21" t="s">
        <v>12</v>
      </c>
      <c r="D636" s="9" t="s">
        <v>792</v>
      </c>
      <c r="E636" s="77">
        <v>11500</v>
      </c>
      <c r="F636" s="48">
        <f t="shared" si="9"/>
        <v>22.064889963353092</v>
      </c>
      <c r="G636" s="22" t="s">
        <v>552</v>
      </c>
      <c r="H636" s="23" t="s">
        <v>485</v>
      </c>
      <c r="I636" s="24" t="s">
        <v>8</v>
      </c>
      <c r="J636" s="51">
        <v>521.19000000000005</v>
      </c>
    </row>
    <row r="637" spans="1:10" x14ac:dyDescent="0.25">
      <c r="A637" s="6">
        <v>43193</v>
      </c>
      <c r="B637" s="7" t="s">
        <v>1132</v>
      </c>
      <c r="C637" s="21" t="s">
        <v>26</v>
      </c>
      <c r="D637" s="9" t="s">
        <v>792</v>
      </c>
      <c r="E637" s="77">
        <v>1500</v>
      </c>
      <c r="F637" s="48">
        <f t="shared" si="9"/>
        <v>2.8780291256547512</v>
      </c>
      <c r="G637" s="22" t="s">
        <v>552</v>
      </c>
      <c r="H637" s="23" t="s">
        <v>485</v>
      </c>
      <c r="I637" s="24" t="s">
        <v>8</v>
      </c>
      <c r="J637" s="51">
        <v>521.19000000000005</v>
      </c>
    </row>
    <row r="638" spans="1:10" x14ac:dyDescent="0.25">
      <c r="A638" s="6">
        <v>43193</v>
      </c>
      <c r="B638" s="52" t="s">
        <v>1133</v>
      </c>
      <c r="C638" s="21" t="s">
        <v>12</v>
      </c>
      <c r="D638" s="9" t="s">
        <v>792</v>
      </c>
      <c r="E638" s="8">
        <v>1750</v>
      </c>
      <c r="F638" s="48">
        <f t="shared" si="9"/>
        <v>3.3577006465972099</v>
      </c>
      <c r="G638" s="22" t="s">
        <v>25</v>
      </c>
      <c r="H638" s="23" t="s">
        <v>485</v>
      </c>
      <c r="I638" s="24" t="s">
        <v>8</v>
      </c>
      <c r="J638" s="51">
        <v>521.19000000000005</v>
      </c>
    </row>
    <row r="639" spans="1:10" x14ac:dyDescent="0.25">
      <c r="A639" s="6">
        <v>43193</v>
      </c>
      <c r="B639" s="7" t="s">
        <v>1134</v>
      </c>
      <c r="C639" s="21" t="s">
        <v>27</v>
      </c>
      <c r="D639" s="9" t="s">
        <v>792</v>
      </c>
      <c r="E639" s="8">
        <v>2000</v>
      </c>
      <c r="F639" s="48">
        <f t="shared" si="9"/>
        <v>3.8373721675396686</v>
      </c>
      <c r="G639" s="22" t="s">
        <v>25</v>
      </c>
      <c r="H639" s="23" t="s">
        <v>485</v>
      </c>
      <c r="I639" s="24" t="s">
        <v>8</v>
      </c>
      <c r="J639" s="51">
        <v>521.19000000000005</v>
      </c>
    </row>
    <row r="640" spans="1:10" x14ac:dyDescent="0.25">
      <c r="A640" s="6">
        <v>43193</v>
      </c>
      <c r="B640" s="7" t="s">
        <v>1135</v>
      </c>
      <c r="C640" s="21" t="s">
        <v>12</v>
      </c>
      <c r="D640" s="9" t="s">
        <v>792</v>
      </c>
      <c r="E640" s="8">
        <v>8500</v>
      </c>
      <c r="F640" s="48">
        <f t="shared" si="9"/>
        <v>16.308831712043592</v>
      </c>
      <c r="G640" s="22" t="s">
        <v>550</v>
      </c>
      <c r="H640" s="23" t="s">
        <v>485</v>
      </c>
      <c r="I640" s="24" t="s">
        <v>8</v>
      </c>
      <c r="J640" s="51">
        <v>521.19000000000005</v>
      </c>
    </row>
    <row r="641" spans="1:10" x14ac:dyDescent="0.25">
      <c r="A641" s="6">
        <v>43193</v>
      </c>
      <c r="B641" s="7" t="s">
        <v>1136</v>
      </c>
      <c r="C641" s="21" t="s">
        <v>26</v>
      </c>
      <c r="D641" s="9" t="s">
        <v>792</v>
      </c>
      <c r="E641" s="8">
        <v>1500</v>
      </c>
      <c r="F641" s="48">
        <f t="shared" si="9"/>
        <v>2.8780291256547512</v>
      </c>
      <c r="G641" s="22" t="s">
        <v>550</v>
      </c>
      <c r="H641" s="23" t="s">
        <v>485</v>
      </c>
      <c r="I641" s="24" t="s">
        <v>8</v>
      </c>
      <c r="J641" s="51">
        <v>521.19000000000005</v>
      </c>
    </row>
    <row r="642" spans="1:10" x14ac:dyDescent="0.25">
      <c r="A642" s="6">
        <v>43193</v>
      </c>
      <c r="B642" s="7" t="s">
        <v>1137</v>
      </c>
      <c r="C642" s="21" t="s">
        <v>12</v>
      </c>
      <c r="D642" s="9" t="s">
        <v>792</v>
      </c>
      <c r="E642" s="8">
        <v>3000</v>
      </c>
      <c r="F642" s="48">
        <f t="shared" si="9"/>
        <v>5.7560582513095024</v>
      </c>
      <c r="G642" s="22" t="s">
        <v>550</v>
      </c>
      <c r="H642" s="23" t="s">
        <v>485</v>
      </c>
      <c r="I642" s="24" t="s">
        <v>8</v>
      </c>
      <c r="J642" s="51">
        <v>521.19000000000005</v>
      </c>
    </row>
    <row r="643" spans="1:10" x14ac:dyDescent="0.25">
      <c r="A643" s="6">
        <v>43194</v>
      </c>
      <c r="B643" s="7" t="s">
        <v>1138</v>
      </c>
      <c r="C643" s="21" t="s">
        <v>29</v>
      </c>
      <c r="D643" s="9" t="s">
        <v>10</v>
      </c>
      <c r="E643" s="8">
        <v>86660</v>
      </c>
      <c r="F643" s="48">
        <f t="shared" si="9"/>
        <v>166.27333601949383</v>
      </c>
      <c r="G643" s="22" t="s">
        <v>31</v>
      </c>
      <c r="H643" s="23" t="s">
        <v>485</v>
      </c>
      <c r="I643" s="24" t="s">
        <v>8</v>
      </c>
      <c r="J643" s="51">
        <v>521.19000000000005</v>
      </c>
    </row>
    <row r="644" spans="1:10" x14ac:dyDescent="0.25">
      <c r="A644" s="6">
        <v>43194</v>
      </c>
      <c r="B644" s="7" t="s">
        <v>1139</v>
      </c>
      <c r="C644" s="21" t="s">
        <v>29</v>
      </c>
      <c r="D644" s="9" t="s">
        <v>10</v>
      </c>
      <c r="E644" s="8">
        <v>400000</v>
      </c>
      <c r="F644" s="48">
        <f t="shared" ref="F644:F707" si="10">+E644/J644</f>
        <v>767.47443350793367</v>
      </c>
      <c r="G644" s="22" t="s">
        <v>31</v>
      </c>
      <c r="H644" s="23" t="s">
        <v>485</v>
      </c>
      <c r="I644" s="24" t="s">
        <v>8</v>
      </c>
      <c r="J644" s="51">
        <v>521.19000000000005</v>
      </c>
    </row>
    <row r="645" spans="1:10" x14ac:dyDescent="0.25">
      <c r="A645" s="6">
        <v>43194</v>
      </c>
      <c r="B645" s="7" t="s">
        <v>1140</v>
      </c>
      <c r="C645" s="21" t="s">
        <v>12</v>
      </c>
      <c r="D645" s="9" t="s">
        <v>10</v>
      </c>
      <c r="E645" s="8">
        <v>1000</v>
      </c>
      <c r="F645" s="48">
        <f t="shared" si="10"/>
        <v>1.9186860837698343</v>
      </c>
      <c r="G645" s="22" t="s">
        <v>34</v>
      </c>
      <c r="H645" s="23" t="s">
        <v>485</v>
      </c>
      <c r="I645" s="24" t="s">
        <v>8</v>
      </c>
      <c r="J645" s="51">
        <v>521.19000000000005</v>
      </c>
    </row>
    <row r="646" spans="1:10" x14ac:dyDescent="0.25">
      <c r="A646" s="6">
        <v>43194</v>
      </c>
      <c r="B646" s="7" t="s">
        <v>1141</v>
      </c>
      <c r="C646" s="21" t="s">
        <v>1130</v>
      </c>
      <c r="D646" s="9" t="s">
        <v>10</v>
      </c>
      <c r="E646" s="27">
        <v>8865</v>
      </c>
      <c r="F646" s="48">
        <f t="shared" si="10"/>
        <v>17.00915213261958</v>
      </c>
      <c r="G646" s="22" t="s">
        <v>34</v>
      </c>
      <c r="H646" s="23" t="s">
        <v>485</v>
      </c>
      <c r="I646" s="24" t="s">
        <v>8</v>
      </c>
      <c r="J646" s="51">
        <v>521.19000000000005</v>
      </c>
    </row>
    <row r="647" spans="1:10" x14ac:dyDescent="0.25">
      <c r="A647" s="6">
        <v>43195</v>
      </c>
      <c r="B647" s="7" t="s">
        <v>1142</v>
      </c>
      <c r="C647" s="21" t="s">
        <v>12</v>
      </c>
      <c r="D647" s="9" t="s">
        <v>792</v>
      </c>
      <c r="E647" s="27">
        <v>6000</v>
      </c>
      <c r="F647" s="48">
        <f t="shared" si="10"/>
        <v>11.512116502619005</v>
      </c>
      <c r="G647" s="4" t="s">
        <v>550</v>
      </c>
      <c r="H647" s="23" t="s">
        <v>485</v>
      </c>
      <c r="I647" s="24" t="s">
        <v>8</v>
      </c>
      <c r="J647" s="51">
        <v>521.19000000000005</v>
      </c>
    </row>
    <row r="648" spans="1:10" x14ac:dyDescent="0.25">
      <c r="A648" s="6">
        <v>43195</v>
      </c>
      <c r="B648" s="7" t="s">
        <v>1143</v>
      </c>
      <c r="C648" s="21" t="s">
        <v>26</v>
      </c>
      <c r="D648" s="9" t="s">
        <v>792</v>
      </c>
      <c r="E648" s="27">
        <v>1500</v>
      </c>
      <c r="F648" s="48">
        <f t="shared" si="10"/>
        <v>2.8780291256547512</v>
      </c>
      <c r="G648" s="4" t="s">
        <v>550</v>
      </c>
      <c r="H648" s="23" t="s">
        <v>485</v>
      </c>
      <c r="I648" s="24" t="s">
        <v>8</v>
      </c>
      <c r="J648" s="51">
        <v>521.19000000000005</v>
      </c>
    </row>
    <row r="649" spans="1:10" x14ac:dyDescent="0.25">
      <c r="A649" s="6">
        <v>43195</v>
      </c>
      <c r="B649" s="7" t="s">
        <v>1144</v>
      </c>
      <c r="C649" s="21" t="s">
        <v>12</v>
      </c>
      <c r="D649" s="9" t="s">
        <v>792</v>
      </c>
      <c r="E649" s="27">
        <v>7500</v>
      </c>
      <c r="F649" s="48">
        <f t="shared" si="10"/>
        <v>14.390145628273757</v>
      </c>
      <c r="G649" s="22" t="s">
        <v>552</v>
      </c>
      <c r="H649" s="23" t="s">
        <v>485</v>
      </c>
      <c r="I649" s="24" t="s">
        <v>8</v>
      </c>
      <c r="J649" s="51">
        <v>521.19000000000005</v>
      </c>
    </row>
    <row r="650" spans="1:10" x14ac:dyDescent="0.25">
      <c r="A650" s="6">
        <v>43195</v>
      </c>
      <c r="B650" s="7" t="s">
        <v>1145</v>
      </c>
      <c r="C650" s="21" t="s">
        <v>26</v>
      </c>
      <c r="D650" s="9" t="s">
        <v>792</v>
      </c>
      <c r="E650" s="27">
        <v>1500</v>
      </c>
      <c r="F650" s="48">
        <f t="shared" si="10"/>
        <v>2.8780291256547512</v>
      </c>
      <c r="G650" s="22" t="s">
        <v>552</v>
      </c>
      <c r="H650" s="23" t="s">
        <v>485</v>
      </c>
      <c r="I650" s="24" t="s">
        <v>8</v>
      </c>
      <c r="J650" s="51">
        <v>521.19000000000005</v>
      </c>
    </row>
    <row r="651" spans="1:10" x14ac:dyDescent="0.25">
      <c r="A651" s="6">
        <v>43195</v>
      </c>
      <c r="B651" s="7" t="s">
        <v>1146</v>
      </c>
      <c r="C651" s="21" t="s">
        <v>12</v>
      </c>
      <c r="D651" s="9" t="s">
        <v>792</v>
      </c>
      <c r="E651" s="27">
        <v>10100</v>
      </c>
      <c r="F651" s="48">
        <f t="shared" si="10"/>
        <v>19.378729446075326</v>
      </c>
      <c r="G651" s="22" t="s">
        <v>25</v>
      </c>
      <c r="H651" s="23" t="s">
        <v>485</v>
      </c>
      <c r="I651" s="24" t="s">
        <v>8</v>
      </c>
      <c r="J651" s="51">
        <v>521.19000000000005</v>
      </c>
    </row>
    <row r="652" spans="1:10" x14ac:dyDescent="0.25">
      <c r="A652" s="6">
        <v>43195</v>
      </c>
      <c r="B652" s="7" t="s">
        <v>1147</v>
      </c>
      <c r="C652" s="21" t="s">
        <v>26</v>
      </c>
      <c r="D652" s="9" t="s">
        <v>792</v>
      </c>
      <c r="E652" s="27">
        <f>13000+9000</f>
        <v>22000</v>
      </c>
      <c r="F652" s="48">
        <f t="shared" si="10"/>
        <v>42.21109384293635</v>
      </c>
      <c r="G652" s="22" t="s">
        <v>25</v>
      </c>
      <c r="H652" s="23" t="s">
        <v>485</v>
      </c>
      <c r="I652" s="24" t="s">
        <v>8</v>
      </c>
      <c r="J652" s="51">
        <v>521.19000000000005</v>
      </c>
    </row>
    <row r="653" spans="1:10" x14ac:dyDescent="0.25">
      <c r="A653" s="6">
        <v>43195</v>
      </c>
      <c r="B653" s="7" t="s">
        <v>1148</v>
      </c>
      <c r="C653" s="21" t="s">
        <v>27</v>
      </c>
      <c r="D653" s="9" t="s">
        <v>792</v>
      </c>
      <c r="E653" s="27">
        <v>6000</v>
      </c>
      <c r="F653" s="48">
        <f t="shared" si="10"/>
        <v>11.512116502619005</v>
      </c>
      <c r="G653" s="22" t="s">
        <v>25</v>
      </c>
      <c r="H653" s="23" t="s">
        <v>485</v>
      </c>
      <c r="I653" s="24" t="s">
        <v>8</v>
      </c>
      <c r="J653" s="51">
        <v>521.19000000000005</v>
      </c>
    </row>
    <row r="654" spans="1:10" x14ac:dyDescent="0.25">
      <c r="A654" s="6">
        <v>43195</v>
      </c>
      <c r="B654" s="7" t="s">
        <v>1149</v>
      </c>
      <c r="C654" s="21" t="s">
        <v>12</v>
      </c>
      <c r="D654" s="9" t="s">
        <v>10</v>
      </c>
      <c r="E654" s="27">
        <v>3800</v>
      </c>
      <c r="F654" s="48">
        <f t="shared" si="10"/>
        <v>7.2910071183253704</v>
      </c>
      <c r="G654" s="22" t="s">
        <v>34</v>
      </c>
      <c r="H654" s="23" t="s">
        <v>485</v>
      </c>
      <c r="I654" s="24" t="s">
        <v>8</v>
      </c>
      <c r="J654" s="51">
        <v>521.19000000000005</v>
      </c>
    </row>
    <row r="655" spans="1:10" x14ac:dyDescent="0.25">
      <c r="A655" s="6">
        <v>43195</v>
      </c>
      <c r="B655" s="7" t="s">
        <v>1150</v>
      </c>
      <c r="C655" s="21" t="s">
        <v>12</v>
      </c>
      <c r="D655" s="9" t="s">
        <v>15</v>
      </c>
      <c r="E655" s="27">
        <v>7000</v>
      </c>
      <c r="F655" s="48">
        <f t="shared" si="10"/>
        <v>13.43080258638884</v>
      </c>
      <c r="G655" s="22" t="s">
        <v>17</v>
      </c>
      <c r="H655" s="23" t="s">
        <v>485</v>
      </c>
      <c r="I655" s="24" t="s">
        <v>8</v>
      </c>
      <c r="J655" s="51">
        <v>521.19000000000005</v>
      </c>
    </row>
    <row r="656" spans="1:10" x14ac:dyDescent="0.25">
      <c r="A656" s="6">
        <v>43195</v>
      </c>
      <c r="B656" s="7" t="s">
        <v>1151</v>
      </c>
      <c r="C656" s="21" t="s">
        <v>14</v>
      </c>
      <c r="D656" s="9" t="s">
        <v>792</v>
      </c>
      <c r="E656" s="8">
        <v>2000</v>
      </c>
      <c r="F656" s="48">
        <f t="shared" si="10"/>
        <v>3.8373721675396686</v>
      </c>
      <c r="G656" s="22" t="s">
        <v>34</v>
      </c>
      <c r="H656" s="23" t="s">
        <v>485</v>
      </c>
      <c r="I656" s="24" t="s">
        <v>8</v>
      </c>
      <c r="J656" s="51">
        <v>521.19000000000005</v>
      </c>
    </row>
    <row r="657" spans="1:10" x14ac:dyDescent="0.25">
      <c r="A657" s="6">
        <v>43195</v>
      </c>
      <c r="B657" s="7" t="s">
        <v>1152</v>
      </c>
      <c r="C657" s="21" t="s">
        <v>14</v>
      </c>
      <c r="D657" s="9" t="s">
        <v>792</v>
      </c>
      <c r="E657" s="8">
        <v>2000</v>
      </c>
      <c r="F657" s="48">
        <f t="shared" si="10"/>
        <v>3.8373721675396686</v>
      </c>
      <c r="G657" s="22" t="s">
        <v>34</v>
      </c>
      <c r="H657" s="23" t="s">
        <v>485</v>
      </c>
      <c r="I657" s="24" t="s">
        <v>8</v>
      </c>
      <c r="J657" s="51">
        <v>521.19000000000005</v>
      </c>
    </row>
    <row r="658" spans="1:10" x14ac:dyDescent="0.25">
      <c r="A658" s="6">
        <v>43195</v>
      </c>
      <c r="B658" s="7" t="s">
        <v>1153</v>
      </c>
      <c r="C658" s="21" t="s">
        <v>12</v>
      </c>
      <c r="D658" s="5" t="s">
        <v>10</v>
      </c>
      <c r="E658" s="8">
        <v>500</v>
      </c>
      <c r="F658" s="48">
        <f t="shared" si="10"/>
        <v>0.95934304188491715</v>
      </c>
      <c r="G658" s="28" t="s">
        <v>34</v>
      </c>
      <c r="H658" s="23" t="s">
        <v>485</v>
      </c>
      <c r="I658" s="24" t="s">
        <v>8</v>
      </c>
      <c r="J658" s="51">
        <v>521.19000000000005</v>
      </c>
    </row>
    <row r="659" spans="1:10" x14ac:dyDescent="0.25">
      <c r="A659" s="6">
        <v>43195</v>
      </c>
      <c r="B659" s="7" t="s">
        <v>1154</v>
      </c>
      <c r="C659" s="21" t="s">
        <v>21</v>
      </c>
      <c r="D659" s="5" t="s">
        <v>19</v>
      </c>
      <c r="E659" s="8">
        <v>70000</v>
      </c>
      <c r="F659" s="48">
        <f t="shared" si="10"/>
        <v>134.30802586388839</v>
      </c>
      <c r="G659" s="28" t="s">
        <v>20</v>
      </c>
      <c r="H659" s="23" t="s">
        <v>485</v>
      </c>
      <c r="I659" s="24" t="s">
        <v>8</v>
      </c>
      <c r="J659" s="51">
        <v>521.19000000000005</v>
      </c>
    </row>
    <row r="660" spans="1:10" x14ac:dyDescent="0.25">
      <c r="A660" s="6">
        <v>43195</v>
      </c>
      <c r="B660" s="7" t="s">
        <v>1155</v>
      </c>
      <c r="C660" s="21" t="s">
        <v>12</v>
      </c>
      <c r="D660" s="5" t="s">
        <v>15</v>
      </c>
      <c r="E660" s="8">
        <v>25100</v>
      </c>
      <c r="F660" s="48">
        <f t="shared" si="10"/>
        <v>48.15902070262284</v>
      </c>
      <c r="G660" s="30" t="s">
        <v>16</v>
      </c>
      <c r="H660" s="23" t="s">
        <v>485</v>
      </c>
      <c r="I660" s="24" t="s">
        <v>8</v>
      </c>
      <c r="J660" s="51">
        <v>521.19000000000005</v>
      </c>
    </row>
    <row r="661" spans="1:10" x14ac:dyDescent="0.25">
      <c r="A661" s="6">
        <v>43195</v>
      </c>
      <c r="B661" s="7" t="s">
        <v>1156</v>
      </c>
      <c r="C661" s="21" t="s">
        <v>416</v>
      </c>
      <c r="D661" s="5" t="s">
        <v>15</v>
      </c>
      <c r="E661" s="8">
        <v>6500</v>
      </c>
      <c r="F661" s="48">
        <f t="shared" si="10"/>
        <v>12.471459544503922</v>
      </c>
      <c r="G661" s="30" t="s">
        <v>16</v>
      </c>
      <c r="H661" s="23" t="s">
        <v>485</v>
      </c>
      <c r="I661" s="24" t="s">
        <v>8</v>
      </c>
      <c r="J661" s="51">
        <v>521.19000000000005</v>
      </c>
    </row>
    <row r="662" spans="1:10" x14ac:dyDescent="0.25">
      <c r="A662" s="6">
        <v>43196</v>
      </c>
      <c r="B662" s="7" t="s">
        <v>1157</v>
      </c>
      <c r="C662" s="21" t="s">
        <v>12</v>
      </c>
      <c r="D662" s="5" t="s">
        <v>792</v>
      </c>
      <c r="E662" s="8">
        <v>8500</v>
      </c>
      <c r="F662" s="48">
        <f t="shared" si="10"/>
        <v>16.308831712043592</v>
      </c>
      <c r="G662" s="30" t="s">
        <v>550</v>
      </c>
      <c r="H662" s="23" t="s">
        <v>485</v>
      </c>
      <c r="I662" s="24" t="s">
        <v>8</v>
      </c>
      <c r="J662" s="51">
        <v>521.19000000000005</v>
      </c>
    </row>
    <row r="663" spans="1:10" x14ac:dyDescent="0.25">
      <c r="A663" s="6">
        <v>43196</v>
      </c>
      <c r="B663" s="7" t="s">
        <v>1158</v>
      </c>
      <c r="C663" s="21" t="s">
        <v>26</v>
      </c>
      <c r="D663" s="5" t="s">
        <v>792</v>
      </c>
      <c r="E663" s="8">
        <v>1500</v>
      </c>
      <c r="F663" s="48">
        <f t="shared" si="10"/>
        <v>2.8780291256547512</v>
      </c>
      <c r="G663" s="30" t="s">
        <v>550</v>
      </c>
      <c r="H663" s="23" t="s">
        <v>485</v>
      </c>
      <c r="I663" s="24" t="s">
        <v>8</v>
      </c>
      <c r="J663" s="51">
        <v>521.19000000000005</v>
      </c>
    </row>
    <row r="664" spans="1:10" x14ac:dyDescent="0.25">
      <c r="A664" s="6">
        <v>43196</v>
      </c>
      <c r="B664" s="7" t="s">
        <v>1159</v>
      </c>
      <c r="C664" s="21" t="s">
        <v>12</v>
      </c>
      <c r="D664" s="5" t="s">
        <v>792</v>
      </c>
      <c r="E664" s="8">
        <v>4300</v>
      </c>
      <c r="F664" s="48">
        <f t="shared" si="10"/>
        <v>8.2503501602102869</v>
      </c>
      <c r="G664" s="30" t="s">
        <v>552</v>
      </c>
      <c r="H664" s="23" t="s">
        <v>485</v>
      </c>
      <c r="I664" s="24" t="s">
        <v>8</v>
      </c>
      <c r="J664" s="51">
        <v>521.19000000000005</v>
      </c>
    </row>
    <row r="665" spans="1:10" x14ac:dyDescent="0.25">
      <c r="A665" s="6">
        <v>43196</v>
      </c>
      <c r="B665" s="7" t="s">
        <v>1160</v>
      </c>
      <c r="C665" s="21" t="s">
        <v>12</v>
      </c>
      <c r="D665" s="5" t="s">
        <v>15</v>
      </c>
      <c r="E665" s="8">
        <v>2800</v>
      </c>
      <c r="F665" s="48">
        <f t="shared" si="10"/>
        <v>5.3723210345555357</v>
      </c>
      <c r="G665" s="30" t="s">
        <v>17</v>
      </c>
      <c r="H665" s="23" t="s">
        <v>485</v>
      </c>
      <c r="I665" s="24" t="s">
        <v>8</v>
      </c>
      <c r="J665" s="51">
        <v>521.19000000000005</v>
      </c>
    </row>
    <row r="666" spans="1:10" x14ac:dyDescent="0.25">
      <c r="A666" s="6">
        <v>43199</v>
      </c>
      <c r="B666" s="7" t="s">
        <v>1161</v>
      </c>
      <c r="C666" s="21" t="s">
        <v>1130</v>
      </c>
      <c r="D666" s="5" t="s">
        <v>10</v>
      </c>
      <c r="E666" s="8">
        <v>2000</v>
      </c>
      <c r="F666" s="48">
        <f t="shared" si="10"/>
        <v>3.8373721675396686</v>
      </c>
      <c r="G666" s="30" t="s">
        <v>20</v>
      </c>
      <c r="H666" s="23" t="s">
        <v>485</v>
      </c>
      <c r="I666" s="24" t="s">
        <v>8</v>
      </c>
      <c r="J666" s="51">
        <v>521.19000000000005</v>
      </c>
    </row>
    <row r="667" spans="1:10" x14ac:dyDescent="0.25">
      <c r="A667" s="6">
        <v>43199</v>
      </c>
      <c r="B667" s="7" t="s">
        <v>1162</v>
      </c>
      <c r="C667" s="21" t="s">
        <v>12</v>
      </c>
      <c r="D667" s="5" t="s">
        <v>10</v>
      </c>
      <c r="E667" s="8">
        <v>5000</v>
      </c>
      <c r="F667" s="48">
        <f t="shared" si="10"/>
        <v>9.5934304188491719</v>
      </c>
      <c r="G667" s="30" t="s">
        <v>34</v>
      </c>
      <c r="H667" s="23" t="s">
        <v>485</v>
      </c>
      <c r="I667" s="24" t="s">
        <v>8</v>
      </c>
      <c r="J667" s="51">
        <v>521.19000000000005</v>
      </c>
    </row>
    <row r="668" spans="1:10" x14ac:dyDescent="0.25">
      <c r="A668" s="6">
        <v>43199</v>
      </c>
      <c r="B668" s="7" t="s">
        <v>1163</v>
      </c>
      <c r="C668" s="21" t="s">
        <v>12</v>
      </c>
      <c r="D668" s="5" t="s">
        <v>792</v>
      </c>
      <c r="E668" s="8">
        <v>3000</v>
      </c>
      <c r="F668" s="48">
        <f t="shared" si="10"/>
        <v>5.7560582513095024</v>
      </c>
      <c r="G668" s="30" t="s">
        <v>550</v>
      </c>
      <c r="H668" s="23" t="s">
        <v>485</v>
      </c>
      <c r="I668" s="24" t="s">
        <v>8</v>
      </c>
      <c r="J668" s="51">
        <v>521.19000000000005</v>
      </c>
    </row>
    <row r="669" spans="1:10" x14ac:dyDescent="0.25">
      <c r="A669" s="6">
        <v>43199</v>
      </c>
      <c r="B669" s="7" t="s">
        <v>1164</v>
      </c>
      <c r="C669" s="21" t="s">
        <v>12</v>
      </c>
      <c r="D669" s="5" t="s">
        <v>792</v>
      </c>
      <c r="E669" s="8">
        <v>3900</v>
      </c>
      <c r="F669" s="48">
        <f t="shared" si="10"/>
        <v>7.4828757267023533</v>
      </c>
      <c r="G669" s="22" t="s">
        <v>552</v>
      </c>
      <c r="H669" s="23" t="s">
        <v>485</v>
      </c>
      <c r="I669" s="24" t="s">
        <v>8</v>
      </c>
      <c r="J669" s="51">
        <v>521.19000000000005</v>
      </c>
    </row>
    <row r="670" spans="1:10" x14ac:dyDescent="0.25">
      <c r="A670" s="6">
        <v>43199</v>
      </c>
      <c r="B670" s="7" t="s">
        <v>1165</v>
      </c>
      <c r="C670" s="21" t="s">
        <v>12</v>
      </c>
      <c r="D670" s="5" t="s">
        <v>15</v>
      </c>
      <c r="E670" s="8">
        <v>18500</v>
      </c>
      <c r="F670" s="48">
        <f t="shared" si="10"/>
        <v>35.495692549741932</v>
      </c>
      <c r="G670" s="22" t="s">
        <v>1123</v>
      </c>
      <c r="H670" s="23" t="s">
        <v>485</v>
      </c>
      <c r="I670" s="24" t="s">
        <v>8</v>
      </c>
      <c r="J670" s="51">
        <v>521.19000000000005</v>
      </c>
    </row>
    <row r="671" spans="1:10" x14ac:dyDescent="0.25">
      <c r="A671" s="6">
        <v>43199</v>
      </c>
      <c r="B671" s="7" t="s">
        <v>1166</v>
      </c>
      <c r="C671" s="21" t="s">
        <v>14</v>
      </c>
      <c r="D671" s="9" t="s">
        <v>792</v>
      </c>
      <c r="E671" s="8">
        <v>5000</v>
      </c>
      <c r="F671" s="48">
        <f t="shared" si="10"/>
        <v>9.5934304188491719</v>
      </c>
      <c r="G671" s="22" t="s">
        <v>34</v>
      </c>
      <c r="H671" s="23" t="s">
        <v>485</v>
      </c>
      <c r="I671" s="24" t="s">
        <v>8</v>
      </c>
      <c r="J671" s="51">
        <v>521.19000000000005</v>
      </c>
    </row>
    <row r="672" spans="1:10" x14ac:dyDescent="0.25">
      <c r="A672" s="6">
        <v>43199</v>
      </c>
      <c r="B672" s="7" t="s">
        <v>1167</v>
      </c>
      <c r="C672" s="21" t="s">
        <v>14</v>
      </c>
      <c r="D672" s="9" t="s">
        <v>10</v>
      </c>
      <c r="E672" s="8">
        <v>5000</v>
      </c>
      <c r="F672" s="48">
        <f t="shared" si="10"/>
        <v>9.5934304188491719</v>
      </c>
      <c r="G672" s="22" t="s">
        <v>34</v>
      </c>
      <c r="H672" s="23" t="s">
        <v>485</v>
      </c>
      <c r="I672" s="24" t="s">
        <v>8</v>
      </c>
      <c r="J672" s="51">
        <v>521.19000000000005</v>
      </c>
    </row>
    <row r="673" spans="1:10" x14ac:dyDescent="0.25">
      <c r="A673" s="6">
        <v>43199</v>
      </c>
      <c r="B673" s="7" t="s">
        <v>1168</v>
      </c>
      <c r="C673" s="21" t="s">
        <v>14</v>
      </c>
      <c r="D673" s="9" t="s">
        <v>15</v>
      </c>
      <c r="E673" s="8">
        <v>5000</v>
      </c>
      <c r="F673" s="48">
        <f t="shared" si="10"/>
        <v>9.5934304188491719</v>
      </c>
      <c r="G673" s="22" t="s">
        <v>34</v>
      </c>
      <c r="H673" s="23" t="s">
        <v>485</v>
      </c>
      <c r="I673" s="24" t="s">
        <v>8</v>
      </c>
      <c r="J673" s="51">
        <v>521.19000000000005</v>
      </c>
    </row>
    <row r="674" spans="1:10" x14ac:dyDescent="0.25">
      <c r="A674" s="6">
        <v>43199</v>
      </c>
      <c r="B674" s="7" t="s">
        <v>1169</v>
      </c>
      <c r="C674" s="21" t="s">
        <v>14</v>
      </c>
      <c r="D674" s="9" t="s">
        <v>15</v>
      </c>
      <c r="E674" s="8">
        <v>5000</v>
      </c>
      <c r="F674" s="48">
        <f t="shared" si="10"/>
        <v>9.5934304188491719</v>
      </c>
      <c r="G674" s="22" t="s">
        <v>34</v>
      </c>
      <c r="H674" s="23" t="s">
        <v>485</v>
      </c>
      <c r="I674" s="24" t="s">
        <v>8</v>
      </c>
      <c r="J674" s="51">
        <v>521.19000000000005</v>
      </c>
    </row>
    <row r="675" spans="1:10" x14ac:dyDescent="0.25">
      <c r="A675" s="6">
        <v>43199</v>
      </c>
      <c r="B675" s="7" t="s">
        <v>1170</v>
      </c>
      <c r="C675" s="21" t="s">
        <v>14</v>
      </c>
      <c r="D675" s="9" t="s">
        <v>19</v>
      </c>
      <c r="E675" s="8">
        <v>5000</v>
      </c>
      <c r="F675" s="48">
        <f t="shared" si="10"/>
        <v>9.5934304188491719</v>
      </c>
      <c r="G675" s="22" t="s">
        <v>34</v>
      </c>
      <c r="H675" s="23" t="s">
        <v>485</v>
      </c>
      <c r="I675" s="24" t="s">
        <v>8</v>
      </c>
      <c r="J675" s="51">
        <v>521.19000000000005</v>
      </c>
    </row>
    <row r="676" spans="1:10" x14ac:dyDescent="0.25">
      <c r="A676" s="6">
        <v>43199</v>
      </c>
      <c r="B676" s="7" t="s">
        <v>1171</v>
      </c>
      <c r="C676" s="21" t="s">
        <v>14</v>
      </c>
      <c r="D676" s="9" t="s">
        <v>792</v>
      </c>
      <c r="E676" s="8">
        <v>5000</v>
      </c>
      <c r="F676" s="48">
        <f t="shared" si="10"/>
        <v>9.5934304188491719</v>
      </c>
      <c r="G676" s="19" t="s">
        <v>34</v>
      </c>
      <c r="H676" s="23" t="s">
        <v>485</v>
      </c>
      <c r="I676" s="24" t="s">
        <v>8</v>
      </c>
      <c r="J676" s="51">
        <v>521.19000000000005</v>
      </c>
    </row>
    <row r="677" spans="1:10" x14ac:dyDescent="0.25">
      <c r="A677" s="6">
        <v>43200</v>
      </c>
      <c r="B677" s="7" t="s">
        <v>1172</v>
      </c>
      <c r="C677" s="21" t="s">
        <v>12</v>
      </c>
      <c r="D677" s="9" t="s">
        <v>10</v>
      </c>
      <c r="E677" s="8">
        <v>5500</v>
      </c>
      <c r="F677" s="48">
        <f t="shared" si="10"/>
        <v>10.552773460734088</v>
      </c>
      <c r="G677" s="19" t="s">
        <v>34</v>
      </c>
      <c r="H677" s="23" t="s">
        <v>485</v>
      </c>
      <c r="I677" s="24" t="s">
        <v>8</v>
      </c>
      <c r="J677" s="51">
        <v>521.19000000000005</v>
      </c>
    </row>
    <row r="678" spans="1:10" x14ac:dyDescent="0.25">
      <c r="A678" s="6">
        <v>43200</v>
      </c>
      <c r="B678" s="7" t="s">
        <v>1173</v>
      </c>
      <c r="C678" s="21" t="s">
        <v>12</v>
      </c>
      <c r="D678" s="9" t="s">
        <v>792</v>
      </c>
      <c r="E678" s="8">
        <v>3900</v>
      </c>
      <c r="F678" s="48">
        <f t="shared" si="10"/>
        <v>7.4828757267023533</v>
      </c>
      <c r="G678" s="22" t="s">
        <v>552</v>
      </c>
      <c r="H678" s="23" t="s">
        <v>485</v>
      </c>
      <c r="I678" s="24" t="s">
        <v>8</v>
      </c>
      <c r="J678" s="51">
        <v>521.19000000000005</v>
      </c>
    </row>
    <row r="679" spans="1:10" x14ac:dyDescent="0.25">
      <c r="A679" s="6">
        <v>43200</v>
      </c>
      <c r="B679" s="7" t="s">
        <v>1174</v>
      </c>
      <c r="C679" s="21" t="s">
        <v>12</v>
      </c>
      <c r="D679" s="5" t="s">
        <v>792</v>
      </c>
      <c r="E679" s="8">
        <v>3000</v>
      </c>
      <c r="F679" s="48">
        <f t="shared" si="10"/>
        <v>5.7560582513095024</v>
      </c>
      <c r="G679" s="28" t="s">
        <v>550</v>
      </c>
      <c r="H679" s="23" t="s">
        <v>485</v>
      </c>
      <c r="I679" s="24" t="s">
        <v>8</v>
      </c>
      <c r="J679" s="51">
        <v>521.19000000000005</v>
      </c>
    </row>
    <row r="680" spans="1:10" x14ac:dyDescent="0.25">
      <c r="A680" s="6">
        <v>43201</v>
      </c>
      <c r="B680" s="7" t="s">
        <v>1175</v>
      </c>
      <c r="C680" s="21" t="s">
        <v>1130</v>
      </c>
      <c r="D680" s="5" t="s">
        <v>10</v>
      </c>
      <c r="E680" s="8">
        <v>3000</v>
      </c>
      <c r="F680" s="48">
        <f t="shared" si="10"/>
        <v>5.7560582513095024</v>
      </c>
      <c r="G680" s="28" t="s">
        <v>20</v>
      </c>
      <c r="H680" s="23" t="s">
        <v>485</v>
      </c>
      <c r="I680" s="24" t="s">
        <v>8</v>
      </c>
      <c r="J680" s="51">
        <v>521.19000000000005</v>
      </c>
    </row>
    <row r="681" spans="1:10" x14ac:dyDescent="0.25">
      <c r="A681" s="6">
        <v>43201</v>
      </c>
      <c r="B681" s="7" t="s">
        <v>1176</v>
      </c>
      <c r="C681" s="21" t="s">
        <v>14</v>
      </c>
      <c r="D681" s="5" t="s">
        <v>23</v>
      </c>
      <c r="E681" s="27">
        <v>5000</v>
      </c>
      <c r="F681" s="48">
        <f t="shared" si="10"/>
        <v>9.5934304188491719</v>
      </c>
      <c r="G681" s="28" t="s">
        <v>34</v>
      </c>
      <c r="H681" s="23" t="s">
        <v>485</v>
      </c>
      <c r="I681" s="24" t="s">
        <v>8</v>
      </c>
      <c r="J681" s="51">
        <v>521.19000000000005</v>
      </c>
    </row>
    <row r="682" spans="1:10" x14ac:dyDescent="0.25">
      <c r="A682" s="6">
        <v>43201</v>
      </c>
      <c r="B682" s="7" t="s">
        <v>1177</v>
      </c>
      <c r="C682" s="21" t="s">
        <v>12</v>
      </c>
      <c r="D682" s="5" t="s">
        <v>15</v>
      </c>
      <c r="E682" s="27">
        <v>2500</v>
      </c>
      <c r="F682" s="48">
        <f t="shared" si="10"/>
        <v>4.796715209424586</v>
      </c>
      <c r="G682" s="28" t="s">
        <v>17</v>
      </c>
      <c r="H682" s="23" t="s">
        <v>485</v>
      </c>
      <c r="I682" s="24" t="s">
        <v>8</v>
      </c>
      <c r="J682" s="51">
        <v>521.19000000000005</v>
      </c>
    </row>
    <row r="683" spans="1:10" x14ac:dyDescent="0.25">
      <c r="A683" s="6">
        <v>43201</v>
      </c>
      <c r="B683" s="7" t="s">
        <v>1178</v>
      </c>
      <c r="C683" s="21" t="s">
        <v>12</v>
      </c>
      <c r="D683" s="5" t="s">
        <v>15</v>
      </c>
      <c r="E683" s="27">
        <v>5500</v>
      </c>
      <c r="F683" s="48">
        <f t="shared" si="10"/>
        <v>10.552773460734088</v>
      </c>
      <c r="G683" s="30" t="s">
        <v>16</v>
      </c>
      <c r="H683" s="23" t="s">
        <v>485</v>
      </c>
      <c r="I683" s="24" t="s">
        <v>8</v>
      </c>
      <c r="J683" s="51">
        <v>521.19000000000005</v>
      </c>
    </row>
    <row r="684" spans="1:10" x14ac:dyDescent="0.25">
      <c r="A684" s="6">
        <v>43201</v>
      </c>
      <c r="B684" s="7" t="s">
        <v>1179</v>
      </c>
      <c r="C684" s="21" t="s">
        <v>12</v>
      </c>
      <c r="D684" s="5" t="s">
        <v>15</v>
      </c>
      <c r="E684" s="27">
        <v>5500</v>
      </c>
      <c r="F684" s="48">
        <f t="shared" si="10"/>
        <v>10.552773460734088</v>
      </c>
      <c r="G684" s="30" t="s">
        <v>1123</v>
      </c>
      <c r="H684" s="23" t="s">
        <v>485</v>
      </c>
      <c r="I684" s="24" t="s">
        <v>8</v>
      </c>
      <c r="J684" s="51">
        <v>521.19000000000005</v>
      </c>
    </row>
    <row r="685" spans="1:10" x14ac:dyDescent="0.25">
      <c r="A685" s="6">
        <v>43201</v>
      </c>
      <c r="B685" s="7" t="s">
        <v>1180</v>
      </c>
      <c r="C685" s="21" t="s">
        <v>14</v>
      </c>
      <c r="D685" s="5" t="s">
        <v>19</v>
      </c>
      <c r="E685" s="8">
        <v>1000</v>
      </c>
      <c r="F685" s="48">
        <f t="shared" si="10"/>
        <v>1.9186860837698343</v>
      </c>
      <c r="G685" s="30" t="s">
        <v>20</v>
      </c>
      <c r="H685" s="23" t="s">
        <v>485</v>
      </c>
      <c r="I685" s="24" t="s">
        <v>8</v>
      </c>
      <c r="J685" s="51">
        <v>521.19000000000005</v>
      </c>
    </row>
    <row r="686" spans="1:10" x14ac:dyDescent="0.25">
      <c r="A686" s="6">
        <v>43201</v>
      </c>
      <c r="B686" s="7" t="s">
        <v>1181</v>
      </c>
      <c r="C686" s="21" t="s">
        <v>12</v>
      </c>
      <c r="D686" s="5" t="s">
        <v>792</v>
      </c>
      <c r="E686" s="8">
        <v>3000</v>
      </c>
      <c r="F686" s="48">
        <f t="shared" si="10"/>
        <v>5.7560582513095024</v>
      </c>
      <c r="G686" s="30" t="s">
        <v>550</v>
      </c>
      <c r="H686" s="23" t="s">
        <v>485</v>
      </c>
      <c r="I686" s="24" t="s">
        <v>8</v>
      </c>
      <c r="J686" s="51">
        <v>521.19000000000005</v>
      </c>
    </row>
    <row r="687" spans="1:10" x14ac:dyDescent="0.25">
      <c r="A687" s="6">
        <v>43202</v>
      </c>
      <c r="B687" s="7" t="s">
        <v>1182</v>
      </c>
      <c r="C687" s="21" t="s">
        <v>12</v>
      </c>
      <c r="D687" s="5" t="s">
        <v>792</v>
      </c>
      <c r="E687" s="27">
        <v>3900</v>
      </c>
      <c r="F687" s="48">
        <f t="shared" si="10"/>
        <v>7.4828757267023533</v>
      </c>
      <c r="G687" s="30" t="s">
        <v>552</v>
      </c>
      <c r="H687" s="23" t="s">
        <v>485</v>
      </c>
      <c r="I687" s="24" t="s">
        <v>8</v>
      </c>
      <c r="J687" s="51">
        <v>521.19000000000005</v>
      </c>
    </row>
    <row r="688" spans="1:10" x14ac:dyDescent="0.25">
      <c r="A688" s="6">
        <v>43202</v>
      </c>
      <c r="B688" s="7" t="s">
        <v>1183</v>
      </c>
      <c r="C688" s="21" t="s">
        <v>12</v>
      </c>
      <c r="D688" s="5" t="s">
        <v>792</v>
      </c>
      <c r="E688" s="8">
        <v>6900</v>
      </c>
      <c r="F688" s="48">
        <f t="shared" si="10"/>
        <v>13.238933978011856</v>
      </c>
      <c r="G688" s="28" t="s">
        <v>552</v>
      </c>
      <c r="H688" s="23" t="s">
        <v>485</v>
      </c>
      <c r="I688" s="24" t="s">
        <v>8</v>
      </c>
      <c r="J688" s="51">
        <v>521.19000000000005</v>
      </c>
    </row>
    <row r="689" spans="1:10" x14ac:dyDescent="0.25">
      <c r="A689" s="6">
        <v>43202</v>
      </c>
      <c r="B689" s="7" t="s">
        <v>1184</v>
      </c>
      <c r="C689" s="21" t="s">
        <v>12</v>
      </c>
      <c r="D689" s="5" t="s">
        <v>792</v>
      </c>
      <c r="E689" s="8">
        <v>5400</v>
      </c>
      <c r="F689" s="48">
        <f t="shared" si="10"/>
        <v>10.360904852357105</v>
      </c>
      <c r="G689" s="28" t="s">
        <v>552</v>
      </c>
      <c r="H689" s="23" t="s">
        <v>485</v>
      </c>
      <c r="I689" s="24" t="s">
        <v>8</v>
      </c>
      <c r="J689" s="51">
        <v>521.19000000000005</v>
      </c>
    </row>
    <row r="690" spans="1:10" x14ac:dyDescent="0.25">
      <c r="A690" s="6">
        <v>43202</v>
      </c>
      <c r="B690" s="7" t="s">
        <v>1185</v>
      </c>
      <c r="C690" s="21" t="s">
        <v>12</v>
      </c>
      <c r="D690" s="5" t="s">
        <v>792</v>
      </c>
      <c r="E690" s="8">
        <v>7000</v>
      </c>
      <c r="F690" s="48">
        <f t="shared" si="10"/>
        <v>13.43080258638884</v>
      </c>
      <c r="G690" s="28" t="s">
        <v>550</v>
      </c>
      <c r="H690" s="23" t="s">
        <v>485</v>
      </c>
      <c r="I690" s="24" t="s">
        <v>8</v>
      </c>
      <c r="J690" s="51">
        <v>521.19000000000005</v>
      </c>
    </row>
    <row r="691" spans="1:10" x14ac:dyDescent="0.25">
      <c r="A691" s="6">
        <v>43202</v>
      </c>
      <c r="B691" s="7" t="s">
        <v>1186</v>
      </c>
      <c r="C691" s="21" t="s">
        <v>12</v>
      </c>
      <c r="D691" s="5" t="s">
        <v>792</v>
      </c>
      <c r="E691" s="8">
        <v>5300</v>
      </c>
      <c r="F691" s="48">
        <f t="shared" si="10"/>
        <v>10.169036243980122</v>
      </c>
      <c r="G691" s="28" t="s">
        <v>550</v>
      </c>
      <c r="H691" s="23" t="s">
        <v>485</v>
      </c>
      <c r="I691" s="24" t="s">
        <v>8</v>
      </c>
      <c r="J691" s="51">
        <v>521.19000000000005</v>
      </c>
    </row>
    <row r="692" spans="1:10" x14ac:dyDescent="0.25">
      <c r="A692" s="6">
        <v>43202</v>
      </c>
      <c r="B692" s="7" t="s">
        <v>1187</v>
      </c>
      <c r="C692" s="21" t="s">
        <v>12</v>
      </c>
      <c r="D692" s="5" t="s">
        <v>792</v>
      </c>
      <c r="E692" s="8">
        <v>4000</v>
      </c>
      <c r="F692" s="48">
        <f t="shared" si="10"/>
        <v>7.6747443350793372</v>
      </c>
      <c r="G692" s="28" t="s">
        <v>25</v>
      </c>
      <c r="H692" s="23" t="s">
        <v>485</v>
      </c>
      <c r="I692" s="24" t="s">
        <v>8</v>
      </c>
      <c r="J692" s="51">
        <v>521.19000000000005</v>
      </c>
    </row>
    <row r="693" spans="1:10" x14ac:dyDescent="0.25">
      <c r="A693" s="6">
        <v>43202</v>
      </c>
      <c r="B693" s="11" t="s">
        <v>1188</v>
      </c>
      <c r="C693" s="21" t="s">
        <v>12</v>
      </c>
      <c r="D693" s="5" t="s">
        <v>792</v>
      </c>
      <c r="E693" s="8">
        <v>9600</v>
      </c>
      <c r="F693" s="48">
        <f t="shared" si="10"/>
        <v>18.419386404190409</v>
      </c>
      <c r="G693" s="28" t="s">
        <v>25</v>
      </c>
      <c r="H693" s="23" t="s">
        <v>485</v>
      </c>
      <c r="I693" s="24" t="s">
        <v>8</v>
      </c>
      <c r="J693" s="51">
        <v>521.19000000000005</v>
      </c>
    </row>
    <row r="694" spans="1:10" x14ac:dyDescent="0.25">
      <c r="A694" s="6">
        <v>43202</v>
      </c>
      <c r="B694" s="7" t="s">
        <v>1189</v>
      </c>
      <c r="C694" s="21" t="s">
        <v>12</v>
      </c>
      <c r="D694" s="5" t="s">
        <v>19</v>
      </c>
      <c r="E694" s="8">
        <v>13000</v>
      </c>
      <c r="F694" s="48">
        <f t="shared" si="10"/>
        <v>24.942919089007844</v>
      </c>
      <c r="G694" s="28" t="s">
        <v>20</v>
      </c>
      <c r="H694" s="23" t="s">
        <v>485</v>
      </c>
      <c r="I694" s="24" t="s">
        <v>8</v>
      </c>
      <c r="J694" s="51">
        <v>521.19000000000005</v>
      </c>
    </row>
    <row r="695" spans="1:10" x14ac:dyDescent="0.25">
      <c r="A695" s="6">
        <v>43202</v>
      </c>
      <c r="B695" s="7" t="s">
        <v>1190</v>
      </c>
      <c r="C695" s="21" t="s">
        <v>21</v>
      </c>
      <c r="D695" s="5" t="s">
        <v>19</v>
      </c>
      <c r="E695" s="8">
        <v>60000</v>
      </c>
      <c r="F695" s="48">
        <f t="shared" si="10"/>
        <v>115.12116502619006</v>
      </c>
      <c r="G695" s="28" t="s">
        <v>20</v>
      </c>
      <c r="H695" s="23" t="s">
        <v>485</v>
      </c>
      <c r="I695" s="24" t="s">
        <v>8</v>
      </c>
      <c r="J695" s="51">
        <v>521.19000000000005</v>
      </c>
    </row>
    <row r="696" spans="1:10" x14ac:dyDescent="0.25">
      <c r="A696" s="6">
        <v>43202</v>
      </c>
      <c r="B696" s="7" t="s">
        <v>1191</v>
      </c>
      <c r="C696" s="21" t="s">
        <v>21</v>
      </c>
      <c r="D696" s="5" t="s">
        <v>19</v>
      </c>
      <c r="E696" s="8">
        <v>50000</v>
      </c>
      <c r="F696" s="48">
        <f t="shared" si="10"/>
        <v>95.934304188491708</v>
      </c>
      <c r="G696" s="28" t="s">
        <v>20</v>
      </c>
      <c r="H696" s="23" t="s">
        <v>485</v>
      </c>
      <c r="I696" s="24" t="s">
        <v>8</v>
      </c>
      <c r="J696" s="51">
        <v>521.19000000000005</v>
      </c>
    </row>
    <row r="697" spans="1:10" x14ac:dyDescent="0.25">
      <c r="A697" s="6">
        <v>43202</v>
      </c>
      <c r="B697" s="7" t="s">
        <v>1192</v>
      </c>
      <c r="C697" s="21" t="s">
        <v>21</v>
      </c>
      <c r="D697" s="5" t="s">
        <v>19</v>
      </c>
      <c r="E697" s="8">
        <v>70000</v>
      </c>
      <c r="F697" s="48">
        <f t="shared" si="10"/>
        <v>134.30802586388839</v>
      </c>
      <c r="G697" s="28" t="s">
        <v>20</v>
      </c>
      <c r="H697" s="23" t="s">
        <v>485</v>
      </c>
      <c r="I697" s="24" t="s">
        <v>8</v>
      </c>
      <c r="J697" s="51">
        <v>521.19000000000005</v>
      </c>
    </row>
    <row r="698" spans="1:10" x14ac:dyDescent="0.25">
      <c r="A698" s="6">
        <v>43202</v>
      </c>
      <c r="B698" s="7" t="s">
        <v>1193</v>
      </c>
      <c r="C698" s="21" t="s">
        <v>21</v>
      </c>
      <c r="D698" s="5" t="s">
        <v>19</v>
      </c>
      <c r="E698" s="8">
        <v>28000</v>
      </c>
      <c r="F698" s="48">
        <f t="shared" si="10"/>
        <v>53.723210345555358</v>
      </c>
      <c r="G698" s="28" t="s">
        <v>20</v>
      </c>
      <c r="H698" s="23" t="s">
        <v>485</v>
      </c>
      <c r="I698" s="24" t="s">
        <v>8</v>
      </c>
      <c r="J698" s="51">
        <v>521.19000000000005</v>
      </c>
    </row>
    <row r="699" spans="1:10" x14ac:dyDescent="0.25">
      <c r="A699" s="6">
        <v>43202</v>
      </c>
      <c r="B699" s="7" t="s">
        <v>1194</v>
      </c>
      <c r="C699" s="21" t="s">
        <v>1108</v>
      </c>
      <c r="D699" s="5" t="s">
        <v>10</v>
      </c>
      <c r="E699" s="8">
        <v>200000</v>
      </c>
      <c r="F699" s="48">
        <f t="shared" si="10"/>
        <v>383.73721675396683</v>
      </c>
      <c r="G699" s="28" t="s">
        <v>20</v>
      </c>
      <c r="H699" s="23" t="s">
        <v>485</v>
      </c>
      <c r="I699" s="24" t="s">
        <v>8</v>
      </c>
      <c r="J699" s="51">
        <v>521.19000000000005</v>
      </c>
    </row>
    <row r="700" spans="1:10" x14ac:dyDescent="0.25">
      <c r="A700" s="6">
        <v>43202</v>
      </c>
      <c r="B700" s="7" t="s">
        <v>140</v>
      </c>
      <c r="C700" s="21" t="s">
        <v>12</v>
      </c>
      <c r="D700" s="5" t="s">
        <v>19</v>
      </c>
      <c r="E700" s="8">
        <v>8000</v>
      </c>
      <c r="F700" s="48">
        <f t="shared" si="10"/>
        <v>15.349488670158674</v>
      </c>
      <c r="G700" s="28" t="s">
        <v>20</v>
      </c>
      <c r="H700" s="23" t="s">
        <v>485</v>
      </c>
      <c r="I700" s="24" t="s">
        <v>8</v>
      </c>
      <c r="J700" s="51">
        <v>521.19000000000005</v>
      </c>
    </row>
    <row r="701" spans="1:10" x14ac:dyDescent="0.25">
      <c r="A701" s="6">
        <v>43202</v>
      </c>
      <c r="B701" s="7" t="s">
        <v>1195</v>
      </c>
      <c r="C701" s="56" t="s">
        <v>14</v>
      </c>
      <c r="D701" s="37" t="s">
        <v>792</v>
      </c>
      <c r="E701" s="8">
        <v>10000</v>
      </c>
      <c r="F701" s="48">
        <f t="shared" si="10"/>
        <v>19.186860837698344</v>
      </c>
      <c r="G701" s="28" t="s">
        <v>34</v>
      </c>
      <c r="H701" s="23" t="s">
        <v>485</v>
      </c>
      <c r="I701" s="24" t="s">
        <v>8</v>
      </c>
      <c r="J701" s="51">
        <v>521.19000000000005</v>
      </c>
    </row>
    <row r="702" spans="1:10" x14ac:dyDescent="0.25">
      <c r="A702" s="6">
        <v>43202</v>
      </c>
      <c r="B702" s="7" t="s">
        <v>1196</v>
      </c>
      <c r="C702" s="21" t="s">
        <v>26</v>
      </c>
      <c r="D702" s="5" t="s">
        <v>38</v>
      </c>
      <c r="E702" s="8">
        <v>96000</v>
      </c>
      <c r="F702" s="48">
        <f t="shared" si="10"/>
        <v>184.19386404190408</v>
      </c>
      <c r="G702" s="28" t="s">
        <v>1197</v>
      </c>
      <c r="H702" s="23" t="s">
        <v>485</v>
      </c>
      <c r="I702" s="24" t="s">
        <v>8</v>
      </c>
      <c r="J702" s="51">
        <v>521.19000000000005</v>
      </c>
    </row>
    <row r="703" spans="1:10" x14ac:dyDescent="0.25">
      <c r="A703" s="6">
        <v>43202</v>
      </c>
      <c r="B703" s="7" t="s">
        <v>1198</v>
      </c>
      <c r="C703" s="21" t="s">
        <v>12</v>
      </c>
      <c r="D703" s="5" t="s">
        <v>10</v>
      </c>
      <c r="E703" s="8">
        <v>12500</v>
      </c>
      <c r="F703" s="48">
        <f t="shared" si="10"/>
        <v>23.983576047122927</v>
      </c>
      <c r="G703" s="28" t="s">
        <v>34</v>
      </c>
      <c r="H703" s="23" t="s">
        <v>485</v>
      </c>
      <c r="I703" s="24" t="s">
        <v>8</v>
      </c>
      <c r="J703" s="51">
        <v>521.19000000000005</v>
      </c>
    </row>
    <row r="704" spans="1:10" x14ac:dyDescent="0.25">
      <c r="A704" s="6">
        <v>43202</v>
      </c>
      <c r="B704" s="7" t="s">
        <v>1199</v>
      </c>
      <c r="C704" s="21" t="s">
        <v>12</v>
      </c>
      <c r="D704" s="5" t="s">
        <v>15</v>
      </c>
      <c r="E704" s="8">
        <v>12000</v>
      </c>
      <c r="F704" s="48">
        <f t="shared" si="10"/>
        <v>23.02423300523801</v>
      </c>
      <c r="G704" s="28" t="s">
        <v>16</v>
      </c>
      <c r="H704" s="23" t="s">
        <v>485</v>
      </c>
      <c r="I704" s="24" t="s">
        <v>8</v>
      </c>
      <c r="J704" s="51">
        <v>521.19000000000005</v>
      </c>
    </row>
    <row r="705" spans="1:10" x14ac:dyDescent="0.25">
      <c r="A705" s="6">
        <v>43202</v>
      </c>
      <c r="B705" s="7" t="s">
        <v>1200</v>
      </c>
      <c r="C705" s="21" t="s">
        <v>12</v>
      </c>
      <c r="D705" s="5" t="s">
        <v>15</v>
      </c>
      <c r="E705" s="8">
        <v>10500</v>
      </c>
      <c r="F705" s="48">
        <f t="shared" si="10"/>
        <v>20.146203879583258</v>
      </c>
      <c r="G705" s="28" t="s">
        <v>16</v>
      </c>
      <c r="H705" s="23" t="s">
        <v>485</v>
      </c>
      <c r="I705" s="24" t="s">
        <v>8</v>
      </c>
      <c r="J705" s="51">
        <v>521.19000000000005</v>
      </c>
    </row>
    <row r="706" spans="1:10" x14ac:dyDescent="0.25">
      <c r="A706" s="6">
        <v>43202</v>
      </c>
      <c r="B706" s="7" t="s">
        <v>1201</v>
      </c>
      <c r="C706" s="21" t="s">
        <v>12</v>
      </c>
      <c r="D706" s="5" t="s">
        <v>10</v>
      </c>
      <c r="E706" s="12">
        <v>4000</v>
      </c>
      <c r="F706" s="48">
        <f t="shared" si="10"/>
        <v>7.6747443350793372</v>
      </c>
      <c r="G706" s="28" t="s">
        <v>34</v>
      </c>
      <c r="H706" s="23" t="s">
        <v>485</v>
      </c>
      <c r="I706" s="24" t="s">
        <v>8</v>
      </c>
      <c r="J706" s="51">
        <v>521.19000000000005</v>
      </c>
    </row>
    <row r="707" spans="1:10" x14ac:dyDescent="0.25">
      <c r="A707" s="6">
        <v>43202</v>
      </c>
      <c r="B707" s="7" t="s">
        <v>1202</v>
      </c>
      <c r="C707" s="21" t="s">
        <v>12</v>
      </c>
      <c r="D707" s="5" t="s">
        <v>15</v>
      </c>
      <c r="E707" s="12">
        <v>5600</v>
      </c>
      <c r="F707" s="48">
        <f t="shared" si="10"/>
        <v>10.744642069111071</v>
      </c>
      <c r="G707" s="28" t="s">
        <v>17</v>
      </c>
      <c r="H707" s="23" t="s">
        <v>485</v>
      </c>
      <c r="I707" s="24" t="s">
        <v>8</v>
      </c>
      <c r="J707" s="51">
        <v>521.19000000000005</v>
      </c>
    </row>
    <row r="708" spans="1:10" x14ac:dyDescent="0.25">
      <c r="A708" s="6">
        <v>43202</v>
      </c>
      <c r="B708" s="7" t="s">
        <v>1203</v>
      </c>
      <c r="C708" s="21" t="s">
        <v>12</v>
      </c>
      <c r="D708" s="9" t="s">
        <v>15</v>
      </c>
      <c r="E708" s="8">
        <v>5500</v>
      </c>
      <c r="F708" s="48">
        <f t="shared" ref="F708:F771" si="11">+E708/J708</f>
        <v>10.552773460734088</v>
      </c>
      <c r="G708" s="28" t="s">
        <v>17</v>
      </c>
      <c r="H708" s="23" t="s">
        <v>485</v>
      </c>
      <c r="I708" s="24" t="s">
        <v>8</v>
      </c>
      <c r="J708" s="51">
        <v>521.19000000000005</v>
      </c>
    </row>
    <row r="709" spans="1:10" x14ac:dyDescent="0.25">
      <c r="A709" s="6">
        <v>43202</v>
      </c>
      <c r="B709" s="7" t="s">
        <v>1204</v>
      </c>
      <c r="C709" s="21" t="s">
        <v>12</v>
      </c>
      <c r="D709" s="5" t="s">
        <v>792</v>
      </c>
      <c r="E709" s="8">
        <v>7000</v>
      </c>
      <c r="F709" s="48">
        <f t="shared" si="11"/>
        <v>13.43080258638884</v>
      </c>
      <c r="G709" s="28" t="s">
        <v>201</v>
      </c>
      <c r="H709" s="23" t="s">
        <v>485</v>
      </c>
      <c r="I709" s="24" t="s">
        <v>8</v>
      </c>
      <c r="J709" s="51">
        <v>521.19000000000005</v>
      </c>
    </row>
    <row r="710" spans="1:10" x14ac:dyDescent="0.25">
      <c r="A710" s="6">
        <v>43202</v>
      </c>
      <c r="B710" s="7" t="s">
        <v>1205</v>
      </c>
      <c r="C710" s="21" t="s">
        <v>1130</v>
      </c>
      <c r="D710" s="5" t="s">
        <v>10</v>
      </c>
      <c r="E710" s="8">
        <v>4000</v>
      </c>
      <c r="F710" s="48">
        <f t="shared" si="11"/>
        <v>7.6747443350793372</v>
      </c>
      <c r="G710" s="28" t="s">
        <v>201</v>
      </c>
      <c r="H710" s="23" t="s">
        <v>485</v>
      </c>
      <c r="I710" s="24" t="s">
        <v>8</v>
      </c>
      <c r="J710" s="51">
        <v>521.19000000000005</v>
      </c>
    </row>
    <row r="711" spans="1:10" x14ac:dyDescent="0.25">
      <c r="A711" s="6">
        <v>43202</v>
      </c>
      <c r="B711" s="7" t="s">
        <v>1206</v>
      </c>
      <c r="C711" s="21" t="s">
        <v>12</v>
      </c>
      <c r="D711" s="5" t="s">
        <v>792</v>
      </c>
      <c r="E711" s="8">
        <v>6600</v>
      </c>
      <c r="F711" s="48">
        <f t="shared" si="11"/>
        <v>12.663328152880906</v>
      </c>
      <c r="G711" s="28" t="s">
        <v>201</v>
      </c>
      <c r="H711" s="23" t="s">
        <v>485</v>
      </c>
      <c r="I711" s="24" t="s">
        <v>8</v>
      </c>
      <c r="J711" s="51">
        <v>521.19000000000005</v>
      </c>
    </row>
    <row r="712" spans="1:10" x14ac:dyDescent="0.25">
      <c r="A712" s="6">
        <v>43202</v>
      </c>
      <c r="B712" s="7" t="s">
        <v>1207</v>
      </c>
      <c r="C712" s="21" t="s">
        <v>27</v>
      </c>
      <c r="D712" s="5" t="s">
        <v>792</v>
      </c>
      <c r="E712" s="8">
        <v>5000</v>
      </c>
      <c r="F712" s="48">
        <f t="shared" si="11"/>
        <v>9.5934304188491719</v>
      </c>
      <c r="G712" s="28" t="s">
        <v>201</v>
      </c>
      <c r="H712" s="23" t="s">
        <v>485</v>
      </c>
      <c r="I712" s="24" t="s">
        <v>8</v>
      </c>
      <c r="J712" s="51">
        <v>521.19000000000005</v>
      </c>
    </row>
    <row r="713" spans="1:10" x14ac:dyDescent="0.25">
      <c r="A713" s="6">
        <v>43202</v>
      </c>
      <c r="B713" s="7" t="s">
        <v>1208</v>
      </c>
      <c r="C713" s="21" t="s">
        <v>1130</v>
      </c>
      <c r="D713" s="5" t="s">
        <v>792</v>
      </c>
      <c r="E713" s="27">
        <v>8540</v>
      </c>
      <c r="F713" s="48">
        <f t="shared" si="11"/>
        <v>16.385579155394385</v>
      </c>
      <c r="G713" s="28" t="s">
        <v>201</v>
      </c>
      <c r="H713" s="23" t="s">
        <v>485</v>
      </c>
      <c r="I713" s="24" t="s">
        <v>8</v>
      </c>
      <c r="J713" s="51">
        <v>521.19000000000005</v>
      </c>
    </row>
    <row r="714" spans="1:10" x14ac:dyDescent="0.25">
      <c r="A714" s="6">
        <v>43202</v>
      </c>
      <c r="B714" s="7" t="s">
        <v>1209</v>
      </c>
      <c r="C714" s="21" t="s">
        <v>483</v>
      </c>
      <c r="D714" s="5" t="s">
        <v>792</v>
      </c>
      <c r="E714" s="27">
        <v>25000</v>
      </c>
      <c r="F714" s="48">
        <f t="shared" si="11"/>
        <v>47.967152094245854</v>
      </c>
      <c r="G714" s="28" t="s">
        <v>201</v>
      </c>
      <c r="H714" s="23" t="s">
        <v>485</v>
      </c>
      <c r="I714" s="24" t="s">
        <v>8</v>
      </c>
      <c r="J714" s="51">
        <v>521.19000000000005</v>
      </c>
    </row>
    <row r="715" spans="1:10" x14ac:dyDescent="0.25">
      <c r="A715" s="6">
        <v>43203</v>
      </c>
      <c r="B715" s="7" t="s">
        <v>1210</v>
      </c>
      <c r="C715" s="21" t="s">
        <v>1130</v>
      </c>
      <c r="D715" s="5" t="s">
        <v>10</v>
      </c>
      <c r="E715" s="8">
        <v>90670</v>
      </c>
      <c r="F715" s="48">
        <f t="shared" si="11"/>
        <v>173.96726721541086</v>
      </c>
      <c r="G715" s="28" t="s">
        <v>20</v>
      </c>
      <c r="H715" s="23" t="s">
        <v>485</v>
      </c>
      <c r="I715" s="24" t="s">
        <v>8</v>
      </c>
      <c r="J715" s="51">
        <v>521.19000000000005</v>
      </c>
    </row>
    <row r="716" spans="1:10" x14ac:dyDescent="0.25">
      <c r="A716" s="6">
        <v>43203</v>
      </c>
      <c r="B716" s="7" t="s">
        <v>1211</v>
      </c>
      <c r="C716" s="21" t="s">
        <v>21</v>
      </c>
      <c r="D716" s="5" t="s">
        <v>15</v>
      </c>
      <c r="E716" s="8">
        <v>60000</v>
      </c>
      <c r="F716" s="48">
        <f t="shared" si="11"/>
        <v>115.12116502619006</v>
      </c>
      <c r="G716" s="28" t="s">
        <v>24</v>
      </c>
      <c r="H716" s="23" t="s">
        <v>485</v>
      </c>
      <c r="I716" s="24" t="s">
        <v>8</v>
      </c>
      <c r="J716" s="51">
        <v>521.19000000000005</v>
      </c>
    </row>
    <row r="717" spans="1:10" x14ac:dyDescent="0.25">
      <c r="A717" s="6">
        <v>43203</v>
      </c>
      <c r="B717" s="7" t="s">
        <v>1212</v>
      </c>
      <c r="C717" s="21" t="s">
        <v>14</v>
      </c>
      <c r="D717" s="5" t="s">
        <v>38</v>
      </c>
      <c r="E717" s="8">
        <v>5000</v>
      </c>
      <c r="F717" s="48">
        <f t="shared" si="11"/>
        <v>9.5934304188491719</v>
      </c>
      <c r="G717" s="28" t="s">
        <v>20</v>
      </c>
      <c r="H717" s="23" t="s">
        <v>485</v>
      </c>
      <c r="I717" s="24" t="s">
        <v>8</v>
      </c>
      <c r="J717" s="51">
        <v>521.19000000000005</v>
      </c>
    </row>
    <row r="718" spans="1:10" x14ac:dyDescent="0.25">
      <c r="A718" s="6">
        <v>43203</v>
      </c>
      <c r="B718" s="5" t="s">
        <v>1213</v>
      </c>
      <c r="C718" s="21" t="s">
        <v>12</v>
      </c>
      <c r="D718" s="5" t="s">
        <v>15</v>
      </c>
      <c r="E718" s="8">
        <v>2000</v>
      </c>
      <c r="F718" s="48">
        <f t="shared" si="11"/>
        <v>3.8373721675396686</v>
      </c>
      <c r="G718" s="28" t="s">
        <v>20</v>
      </c>
      <c r="H718" s="23" t="s">
        <v>485</v>
      </c>
      <c r="I718" s="24" t="s">
        <v>8</v>
      </c>
      <c r="J718" s="51">
        <v>521.19000000000005</v>
      </c>
    </row>
    <row r="719" spans="1:10" x14ac:dyDescent="0.25">
      <c r="A719" s="6">
        <v>43203</v>
      </c>
      <c r="B719" s="5" t="s">
        <v>1214</v>
      </c>
      <c r="C719" s="21" t="s">
        <v>12</v>
      </c>
      <c r="D719" s="5" t="s">
        <v>23</v>
      </c>
      <c r="E719" s="8">
        <v>16000</v>
      </c>
      <c r="F719" s="48">
        <f t="shared" si="11"/>
        <v>30.698977340317349</v>
      </c>
      <c r="G719" s="28" t="s">
        <v>24</v>
      </c>
      <c r="H719" s="23" t="s">
        <v>485</v>
      </c>
      <c r="I719" s="24" t="s">
        <v>8</v>
      </c>
      <c r="J719" s="51">
        <v>521.19000000000005</v>
      </c>
    </row>
    <row r="720" spans="1:10" x14ac:dyDescent="0.25">
      <c r="A720" s="6">
        <v>43206</v>
      </c>
      <c r="B720" s="5" t="s">
        <v>1215</v>
      </c>
      <c r="C720" s="21" t="s">
        <v>12</v>
      </c>
      <c r="D720" s="9" t="s">
        <v>10</v>
      </c>
      <c r="E720" s="8">
        <v>12500</v>
      </c>
      <c r="F720" s="48">
        <f t="shared" si="11"/>
        <v>23.983576047122927</v>
      </c>
      <c r="G720" s="28" t="s">
        <v>34</v>
      </c>
      <c r="H720" s="23" t="s">
        <v>485</v>
      </c>
      <c r="I720" s="24" t="s">
        <v>8</v>
      </c>
      <c r="J720" s="51">
        <v>521.19000000000005</v>
      </c>
    </row>
    <row r="721" spans="1:10" x14ac:dyDescent="0.25">
      <c r="A721" s="6">
        <v>43206</v>
      </c>
      <c r="B721" s="5" t="s">
        <v>1216</v>
      </c>
      <c r="C721" s="21" t="s">
        <v>14</v>
      </c>
      <c r="D721" s="5" t="s">
        <v>23</v>
      </c>
      <c r="E721" s="8">
        <v>10000</v>
      </c>
      <c r="F721" s="48">
        <f t="shared" si="11"/>
        <v>19.186860837698344</v>
      </c>
      <c r="G721" s="28" t="s">
        <v>34</v>
      </c>
      <c r="H721" s="23" t="s">
        <v>485</v>
      </c>
      <c r="I721" s="24" t="s">
        <v>8</v>
      </c>
      <c r="J721" s="51">
        <v>521.19000000000005</v>
      </c>
    </row>
    <row r="722" spans="1:10" x14ac:dyDescent="0.25">
      <c r="A722" s="6">
        <v>43206</v>
      </c>
      <c r="B722" s="5" t="s">
        <v>1217</v>
      </c>
      <c r="C722" s="21" t="s">
        <v>14</v>
      </c>
      <c r="D722" s="5" t="s">
        <v>792</v>
      </c>
      <c r="E722" s="8">
        <v>5000</v>
      </c>
      <c r="F722" s="48">
        <f t="shared" si="11"/>
        <v>9.5934304188491719</v>
      </c>
      <c r="G722" s="28" t="s">
        <v>34</v>
      </c>
      <c r="H722" s="23" t="s">
        <v>485</v>
      </c>
      <c r="I722" s="24" t="s">
        <v>8</v>
      </c>
      <c r="J722" s="51">
        <v>521.19000000000005</v>
      </c>
    </row>
    <row r="723" spans="1:10" x14ac:dyDescent="0.25">
      <c r="A723" s="6">
        <v>43206</v>
      </c>
      <c r="B723" s="5" t="s">
        <v>1218</v>
      </c>
      <c r="C723" s="21" t="s">
        <v>14</v>
      </c>
      <c r="D723" s="5" t="s">
        <v>38</v>
      </c>
      <c r="E723" s="8">
        <v>5000</v>
      </c>
      <c r="F723" s="48">
        <f t="shared" si="11"/>
        <v>9.5934304188491719</v>
      </c>
      <c r="G723" s="28" t="s">
        <v>34</v>
      </c>
      <c r="H723" s="23" t="s">
        <v>485</v>
      </c>
      <c r="I723" s="24" t="s">
        <v>8</v>
      </c>
      <c r="J723" s="51">
        <v>521.19000000000005</v>
      </c>
    </row>
    <row r="724" spans="1:10" x14ac:dyDescent="0.25">
      <c r="A724" s="6">
        <v>43206</v>
      </c>
      <c r="B724" s="5" t="s">
        <v>1219</v>
      </c>
      <c r="C724" s="21" t="s">
        <v>14</v>
      </c>
      <c r="D724" s="5" t="s">
        <v>19</v>
      </c>
      <c r="E724" s="8">
        <v>5000</v>
      </c>
      <c r="F724" s="48">
        <f t="shared" si="11"/>
        <v>9.5934304188491719</v>
      </c>
      <c r="G724" s="28" t="s">
        <v>34</v>
      </c>
      <c r="H724" s="23" t="s">
        <v>485</v>
      </c>
      <c r="I724" s="24" t="s">
        <v>8</v>
      </c>
      <c r="J724" s="51">
        <v>521.19000000000005</v>
      </c>
    </row>
    <row r="725" spans="1:10" x14ac:dyDescent="0.25">
      <c r="A725" s="6">
        <v>43206</v>
      </c>
      <c r="B725" s="5" t="s">
        <v>1220</v>
      </c>
      <c r="C725" s="21" t="s">
        <v>14</v>
      </c>
      <c r="D725" s="5" t="s">
        <v>10</v>
      </c>
      <c r="E725" s="8">
        <v>5000</v>
      </c>
      <c r="F725" s="48">
        <f t="shared" si="11"/>
        <v>9.5934304188491719</v>
      </c>
      <c r="G725" s="28" t="s">
        <v>34</v>
      </c>
      <c r="H725" s="23" t="s">
        <v>485</v>
      </c>
      <c r="I725" s="24" t="s">
        <v>8</v>
      </c>
      <c r="J725" s="51">
        <v>521.19000000000005</v>
      </c>
    </row>
    <row r="726" spans="1:10" x14ac:dyDescent="0.25">
      <c r="A726" s="6">
        <v>43206</v>
      </c>
      <c r="B726" s="5" t="s">
        <v>1221</v>
      </c>
      <c r="C726" s="21" t="s">
        <v>14</v>
      </c>
      <c r="D726" s="5" t="s">
        <v>15</v>
      </c>
      <c r="E726" s="8">
        <v>5000</v>
      </c>
      <c r="F726" s="48">
        <f t="shared" si="11"/>
        <v>9.5934304188491719</v>
      </c>
      <c r="G726" s="28" t="s">
        <v>34</v>
      </c>
      <c r="H726" s="23" t="s">
        <v>485</v>
      </c>
      <c r="I726" s="24" t="s">
        <v>8</v>
      </c>
      <c r="J726" s="51">
        <v>521.19000000000005</v>
      </c>
    </row>
    <row r="727" spans="1:10" x14ac:dyDescent="0.25">
      <c r="A727" s="6">
        <v>43206</v>
      </c>
      <c r="B727" s="5" t="s">
        <v>1222</v>
      </c>
      <c r="C727" s="21" t="s">
        <v>14</v>
      </c>
      <c r="D727" s="5" t="s">
        <v>15</v>
      </c>
      <c r="E727" s="8">
        <v>5000</v>
      </c>
      <c r="F727" s="48">
        <f t="shared" si="11"/>
        <v>9.5934304188491719</v>
      </c>
      <c r="G727" s="28" t="s">
        <v>34</v>
      </c>
      <c r="H727" s="23" t="s">
        <v>485</v>
      </c>
      <c r="I727" s="24" t="s">
        <v>8</v>
      </c>
      <c r="J727" s="51">
        <v>521.19000000000005</v>
      </c>
    </row>
    <row r="728" spans="1:10" x14ac:dyDescent="0.25">
      <c r="A728" s="6">
        <v>43206</v>
      </c>
      <c r="B728" s="5" t="s">
        <v>1223</v>
      </c>
      <c r="C728" s="21" t="s">
        <v>14</v>
      </c>
      <c r="D728" s="5" t="s">
        <v>792</v>
      </c>
      <c r="E728" s="8">
        <v>5000</v>
      </c>
      <c r="F728" s="48">
        <f t="shared" si="11"/>
        <v>9.5934304188491719</v>
      </c>
      <c r="G728" s="28" t="s">
        <v>34</v>
      </c>
      <c r="H728" s="23" t="s">
        <v>485</v>
      </c>
      <c r="I728" s="24" t="s">
        <v>8</v>
      </c>
      <c r="J728" s="51">
        <v>521.19000000000005</v>
      </c>
    </row>
    <row r="729" spans="1:10" x14ac:dyDescent="0.25">
      <c r="A729" s="6">
        <v>43206</v>
      </c>
      <c r="B729" s="5" t="s">
        <v>1224</v>
      </c>
      <c r="C729" s="21" t="s">
        <v>14</v>
      </c>
      <c r="D729" s="5" t="s">
        <v>792</v>
      </c>
      <c r="E729" s="8">
        <v>5000</v>
      </c>
      <c r="F729" s="48">
        <f t="shared" si="11"/>
        <v>9.5934304188491719</v>
      </c>
      <c r="G729" s="28" t="s">
        <v>34</v>
      </c>
      <c r="H729" s="23" t="s">
        <v>485</v>
      </c>
      <c r="I729" s="24" t="s">
        <v>8</v>
      </c>
      <c r="J729" s="51">
        <v>521.19000000000005</v>
      </c>
    </row>
    <row r="730" spans="1:10" x14ac:dyDescent="0.25">
      <c r="A730" s="6">
        <v>43206</v>
      </c>
      <c r="B730" s="5" t="s">
        <v>1225</v>
      </c>
      <c r="C730" s="21" t="s">
        <v>14</v>
      </c>
      <c r="D730" s="5" t="s">
        <v>792</v>
      </c>
      <c r="E730" s="8">
        <v>5000</v>
      </c>
      <c r="F730" s="48">
        <f t="shared" si="11"/>
        <v>9.5934304188491719</v>
      </c>
      <c r="G730" s="28" t="s">
        <v>34</v>
      </c>
      <c r="H730" s="23" t="s">
        <v>485</v>
      </c>
      <c r="I730" s="24" t="s">
        <v>8</v>
      </c>
      <c r="J730" s="51">
        <v>521.19000000000005</v>
      </c>
    </row>
    <row r="731" spans="1:10" x14ac:dyDescent="0.25">
      <c r="A731" s="6">
        <v>43206</v>
      </c>
      <c r="B731" s="7" t="s">
        <v>1226</v>
      </c>
      <c r="C731" s="21" t="s">
        <v>12</v>
      </c>
      <c r="D731" s="5" t="s">
        <v>792</v>
      </c>
      <c r="E731" s="27">
        <v>1000</v>
      </c>
      <c r="F731" s="48">
        <f t="shared" si="11"/>
        <v>1.9186860837698343</v>
      </c>
      <c r="G731" s="28" t="s">
        <v>25</v>
      </c>
      <c r="H731" s="23" t="s">
        <v>485</v>
      </c>
      <c r="I731" s="24" t="s">
        <v>8</v>
      </c>
      <c r="J731" s="51">
        <v>521.19000000000005</v>
      </c>
    </row>
    <row r="732" spans="1:10" x14ac:dyDescent="0.25">
      <c r="A732" s="6">
        <v>43206</v>
      </c>
      <c r="B732" s="7" t="s">
        <v>1227</v>
      </c>
      <c r="C732" s="21" t="s">
        <v>12</v>
      </c>
      <c r="D732" s="5" t="s">
        <v>19</v>
      </c>
      <c r="E732" s="27">
        <v>13000</v>
      </c>
      <c r="F732" s="48">
        <f t="shared" si="11"/>
        <v>24.942919089007844</v>
      </c>
      <c r="G732" s="28" t="s">
        <v>20</v>
      </c>
      <c r="H732" s="23" t="s">
        <v>485</v>
      </c>
      <c r="I732" s="24" t="s">
        <v>8</v>
      </c>
      <c r="J732" s="51">
        <v>521.19000000000005</v>
      </c>
    </row>
    <row r="733" spans="1:10" x14ac:dyDescent="0.25">
      <c r="A733" s="6">
        <v>43206</v>
      </c>
      <c r="B733" s="7" t="s">
        <v>1228</v>
      </c>
      <c r="C733" s="21" t="s">
        <v>12</v>
      </c>
      <c r="D733" s="5" t="s">
        <v>19</v>
      </c>
      <c r="E733" s="8">
        <v>2000</v>
      </c>
      <c r="F733" s="48">
        <f t="shared" si="11"/>
        <v>3.8373721675396686</v>
      </c>
      <c r="G733" s="28" t="s">
        <v>20</v>
      </c>
      <c r="H733" s="23" t="s">
        <v>485</v>
      </c>
      <c r="I733" s="24" t="s">
        <v>8</v>
      </c>
      <c r="J733" s="51">
        <v>521.19000000000005</v>
      </c>
    </row>
    <row r="734" spans="1:10" x14ac:dyDescent="0.25">
      <c r="A734" s="6">
        <v>43206</v>
      </c>
      <c r="B734" s="7" t="s">
        <v>1229</v>
      </c>
      <c r="C734" s="21" t="s">
        <v>12</v>
      </c>
      <c r="D734" s="5" t="s">
        <v>15</v>
      </c>
      <c r="E734" s="8">
        <v>15000</v>
      </c>
      <c r="F734" s="48">
        <f t="shared" si="11"/>
        <v>28.780291256547514</v>
      </c>
      <c r="G734" s="28" t="s">
        <v>16</v>
      </c>
      <c r="H734" s="23" t="s">
        <v>485</v>
      </c>
      <c r="I734" s="24" t="s">
        <v>8</v>
      </c>
      <c r="J734" s="51">
        <v>521.19000000000005</v>
      </c>
    </row>
    <row r="735" spans="1:10" x14ac:dyDescent="0.25">
      <c r="A735" s="6">
        <v>43206</v>
      </c>
      <c r="B735" s="7" t="s">
        <v>1230</v>
      </c>
      <c r="C735" s="21" t="s">
        <v>12</v>
      </c>
      <c r="D735" s="5" t="s">
        <v>15</v>
      </c>
      <c r="E735" s="8">
        <v>7000</v>
      </c>
      <c r="F735" s="48">
        <f t="shared" si="11"/>
        <v>13.43080258638884</v>
      </c>
      <c r="G735" s="28" t="s">
        <v>17</v>
      </c>
      <c r="H735" s="23" t="s">
        <v>485</v>
      </c>
      <c r="I735" s="24" t="s">
        <v>8</v>
      </c>
      <c r="J735" s="51">
        <v>521.19000000000005</v>
      </c>
    </row>
    <row r="736" spans="1:10" x14ac:dyDescent="0.25">
      <c r="A736" s="6">
        <v>43206</v>
      </c>
      <c r="B736" s="7" t="s">
        <v>1231</v>
      </c>
      <c r="C736" s="21" t="s">
        <v>12</v>
      </c>
      <c r="D736" s="5" t="s">
        <v>792</v>
      </c>
      <c r="E736" s="8">
        <v>3900</v>
      </c>
      <c r="F736" s="48">
        <f t="shared" si="11"/>
        <v>7.4828757267023533</v>
      </c>
      <c r="G736" s="28" t="s">
        <v>552</v>
      </c>
      <c r="H736" s="23" t="s">
        <v>485</v>
      </c>
      <c r="I736" s="24" t="s">
        <v>8</v>
      </c>
      <c r="J736" s="51">
        <v>521.19000000000005</v>
      </c>
    </row>
    <row r="737" spans="1:10" x14ac:dyDescent="0.25">
      <c r="A737" s="6">
        <v>43206</v>
      </c>
      <c r="B737" s="7" t="s">
        <v>1232</v>
      </c>
      <c r="C737" s="21" t="s">
        <v>22</v>
      </c>
      <c r="D737" s="5" t="s">
        <v>792</v>
      </c>
      <c r="E737" s="8">
        <v>10000</v>
      </c>
      <c r="F737" s="48">
        <f t="shared" si="11"/>
        <v>19.186860837698344</v>
      </c>
      <c r="G737" s="28" t="s">
        <v>201</v>
      </c>
      <c r="H737" s="23" t="s">
        <v>485</v>
      </c>
      <c r="I737" s="24" t="s">
        <v>8</v>
      </c>
      <c r="J737" s="51">
        <v>521.19000000000005</v>
      </c>
    </row>
    <row r="738" spans="1:10" x14ac:dyDescent="0.25">
      <c r="A738" s="6">
        <v>43206</v>
      </c>
      <c r="B738" s="7" t="s">
        <v>1233</v>
      </c>
      <c r="C738" s="21" t="s">
        <v>12</v>
      </c>
      <c r="D738" s="5" t="s">
        <v>792</v>
      </c>
      <c r="E738" s="8">
        <v>3000</v>
      </c>
      <c r="F738" s="48">
        <f t="shared" si="11"/>
        <v>5.7560582513095024</v>
      </c>
      <c r="G738" s="28" t="s">
        <v>550</v>
      </c>
      <c r="H738" s="23" t="s">
        <v>485</v>
      </c>
      <c r="I738" s="24" t="s">
        <v>8</v>
      </c>
      <c r="J738" s="51">
        <v>521.19000000000005</v>
      </c>
    </row>
    <row r="739" spans="1:10" x14ac:dyDescent="0.25">
      <c r="A739" s="6">
        <v>43207</v>
      </c>
      <c r="B739" s="7" t="s">
        <v>1234</v>
      </c>
      <c r="C739" s="21" t="s">
        <v>12</v>
      </c>
      <c r="D739" s="5" t="s">
        <v>792</v>
      </c>
      <c r="E739" s="8">
        <v>26900</v>
      </c>
      <c r="F739" s="48">
        <f t="shared" si="11"/>
        <v>51.612655653408538</v>
      </c>
      <c r="G739" s="28" t="s">
        <v>25</v>
      </c>
      <c r="H739" s="23" t="s">
        <v>485</v>
      </c>
      <c r="I739" s="24" t="s">
        <v>8</v>
      </c>
      <c r="J739" s="51">
        <v>521.19000000000005</v>
      </c>
    </row>
    <row r="740" spans="1:10" x14ac:dyDescent="0.25">
      <c r="A740" s="6">
        <v>43207</v>
      </c>
      <c r="B740" s="7" t="s">
        <v>1235</v>
      </c>
      <c r="C740" s="21" t="s">
        <v>26</v>
      </c>
      <c r="D740" s="5" t="s">
        <v>792</v>
      </c>
      <c r="E740" s="8">
        <v>47000</v>
      </c>
      <c r="F740" s="48">
        <f t="shared" si="11"/>
        <v>90.178245937182211</v>
      </c>
      <c r="G740" s="28" t="s">
        <v>25</v>
      </c>
      <c r="H740" s="23" t="s">
        <v>485</v>
      </c>
      <c r="I740" s="24" t="s">
        <v>8</v>
      </c>
      <c r="J740" s="51">
        <v>521.19000000000005</v>
      </c>
    </row>
    <row r="741" spans="1:10" x14ac:dyDescent="0.25">
      <c r="A741" s="6">
        <v>43207</v>
      </c>
      <c r="B741" s="7" t="s">
        <v>1236</v>
      </c>
      <c r="C741" s="21" t="s">
        <v>27</v>
      </c>
      <c r="D741" s="5" t="s">
        <v>792</v>
      </c>
      <c r="E741" s="8">
        <v>8000</v>
      </c>
      <c r="F741" s="48">
        <f t="shared" si="11"/>
        <v>15.349488670158674</v>
      </c>
      <c r="G741" s="28" t="s">
        <v>25</v>
      </c>
      <c r="H741" s="23" t="s">
        <v>485</v>
      </c>
      <c r="I741" s="24" t="s">
        <v>8</v>
      </c>
      <c r="J741" s="51">
        <v>521.19000000000005</v>
      </c>
    </row>
    <row r="742" spans="1:10" x14ac:dyDescent="0.25">
      <c r="A742" s="6">
        <v>43207</v>
      </c>
      <c r="B742" s="15" t="s">
        <v>1237</v>
      </c>
      <c r="C742" s="21" t="s">
        <v>12</v>
      </c>
      <c r="D742" s="5" t="s">
        <v>792</v>
      </c>
      <c r="E742" s="8">
        <f>12200+9400</f>
        <v>21600</v>
      </c>
      <c r="F742" s="48">
        <f t="shared" si="11"/>
        <v>41.443619409428422</v>
      </c>
      <c r="G742" s="28" t="s">
        <v>552</v>
      </c>
      <c r="H742" s="23" t="s">
        <v>485</v>
      </c>
      <c r="I742" s="24" t="s">
        <v>8</v>
      </c>
      <c r="J742" s="51">
        <v>521.19000000000005</v>
      </c>
    </row>
    <row r="743" spans="1:10" x14ac:dyDescent="0.25">
      <c r="A743" s="6">
        <v>43207</v>
      </c>
      <c r="B743" s="15" t="s">
        <v>1238</v>
      </c>
      <c r="C743" s="21" t="s">
        <v>26</v>
      </c>
      <c r="D743" s="5" t="s">
        <v>792</v>
      </c>
      <c r="E743" s="8">
        <f>30000+12000</f>
        <v>42000</v>
      </c>
      <c r="F743" s="48">
        <f t="shared" si="11"/>
        <v>80.584815518333031</v>
      </c>
      <c r="G743" s="28" t="s">
        <v>552</v>
      </c>
      <c r="H743" s="23" t="s">
        <v>485</v>
      </c>
      <c r="I743" s="24" t="s">
        <v>8</v>
      </c>
      <c r="J743" s="51">
        <v>521.19000000000005</v>
      </c>
    </row>
    <row r="744" spans="1:10" x14ac:dyDescent="0.25">
      <c r="A744" s="6">
        <v>43207</v>
      </c>
      <c r="B744" s="15" t="s">
        <v>1239</v>
      </c>
      <c r="C744" s="21" t="s">
        <v>27</v>
      </c>
      <c r="D744" s="5" t="s">
        <v>792</v>
      </c>
      <c r="E744" s="8">
        <v>4800</v>
      </c>
      <c r="F744" s="48">
        <f t="shared" si="11"/>
        <v>9.2096932020952043</v>
      </c>
      <c r="G744" s="28" t="s">
        <v>552</v>
      </c>
      <c r="H744" s="23" t="s">
        <v>485</v>
      </c>
      <c r="I744" s="24" t="s">
        <v>8</v>
      </c>
      <c r="J744" s="51">
        <v>521.19000000000005</v>
      </c>
    </row>
    <row r="745" spans="1:10" x14ac:dyDescent="0.25">
      <c r="A745" s="6">
        <v>43207</v>
      </c>
      <c r="B745" s="15" t="s">
        <v>1240</v>
      </c>
      <c r="C745" s="21" t="s">
        <v>12</v>
      </c>
      <c r="D745" s="5" t="s">
        <v>792</v>
      </c>
      <c r="E745" s="8">
        <v>23600</v>
      </c>
      <c r="F745" s="48">
        <f t="shared" si="11"/>
        <v>45.280991576968084</v>
      </c>
      <c r="G745" s="28" t="s">
        <v>550</v>
      </c>
      <c r="H745" s="23" t="s">
        <v>485</v>
      </c>
      <c r="I745" s="24" t="s">
        <v>8</v>
      </c>
      <c r="J745" s="51">
        <v>521.19000000000005</v>
      </c>
    </row>
    <row r="746" spans="1:10" x14ac:dyDescent="0.25">
      <c r="A746" s="6">
        <v>43207</v>
      </c>
      <c r="B746" s="15" t="s">
        <v>1241</v>
      </c>
      <c r="C746" s="21" t="s">
        <v>26</v>
      </c>
      <c r="D746" s="5" t="s">
        <v>792</v>
      </c>
      <c r="E746" s="8">
        <v>42000</v>
      </c>
      <c r="F746" s="48">
        <f t="shared" si="11"/>
        <v>80.584815518333031</v>
      </c>
      <c r="G746" s="28" t="s">
        <v>550</v>
      </c>
      <c r="H746" s="23" t="s">
        <v>485</v>
      </c>
      <c r="I746" s="24" t="s">
        <v>8</v>
      </c>
      <c r="J746" s="51">
        <v>521.19000000000005</v>
      </c>
    </row>
    <row r="747" spans="1:10" x14ac:dyDescent="0.25">
      <c r="A747" s="6">
        <v>43207</v>
      </c>
      <c r="B747" s="15" t="s">
        <v>1242</v>
      </c>
      <c r="C747" s="21" t="s">
        <v>27</v>
      </c>
      <c r="D747" s="5" t="s">
        <v>792</v>
      </c>
      <c r="E747" s="8">
        <v>2700</v>
      </c>
      <c r="F747" s="48">
        <f t="shared" si="11"/>
        <v>5.1804524261785527</v>
      </c>
      <c r="G747" s="28" t="s">
        <v>550</v>
      </c>
      <c r="H747" s="23" t="s">
        <v>485</v>
      </c>
      <c r="I747" s="24" t="s">
        <v>8</v>
      </c>
      <c r="J747" s="51">
        <v>521.19000000000005</v>
      </c>
    </row>
    <row r="748" spans="1:10" x14ac:dyDescent="0.25">
      <c r="A748" s="6">
        <v>43207</v>
      </c>
      <c r="B748" s="7" t="s">
        <v>1243</v>
      </c>
      <c r="C748" s="21" t="s">
        <v>12</v>
      </c>
      <c r="D748" s="5" t="s">
        <v>19</v>
      </c>
      <c r="E748" s="8">
        <v>4800</v>
      </c>
      <c r="F748" s="48">
        <f t="shared" si="11"/>
        <v>9.2096932020952043</v>
      </c>
      <c r="G748" s="28" t="s">
        <v>20</v>
      </c>
      <c r="H748" s="23" t="s">
        <v>485</v>
      </c>
      <c r="I748" s="24" t="s">
        <v>8</v>
      </c>
      <c r="J748" s="51">
        <v>521.19000000000005</v>
      </c>
    </row>
    <row r="749" spans="1:10" x14ac:dyDescent="0.25">
      <c r="A749" s="6">
        <v>43207</v>
      </c>
      <c r="B749" s="7" t="s">
        <v>1244</v>
      </c>
      <c r="C749" s="21" t="s">
        <v>1108</v>
      </c>
      <c r="D749" s="5" t="s">
        <v>10</v>
      </c>
      <c r="E749" s="8">
        <v>290000</v>
      </c>
      <c r="F749" s="48">
        <f t="shared" si="11"/>
        <v>556.41896429325197</v>
      </c>
      <c r="G749" s="28" t="s">
        <v>20</v>
      </c>
      <c r="H749" s="23" t="s">
        <v>485</v>
      </c>
      <c r="I749" s="24" t="s">
        <v>8</v>
      </c>
      <c r="J749" s="51">
        <v>521.19000000000005</v>
      </c>
    </row>
    <row r="750" spans="1:10" x14ac:dyDescent="0.25">
      <c r="A750" s="6">
        <v>43207</v>
      </c>
      <c r="B750" s="7" t="s">
        <v>1245</v>
      </c>
      <c r="C750" s="21" t="s">
        <v>12</v>
      </c>
      <c r="D750" s="5" t="s">
        <v>10</v>
      </c>
      <c r="E750" s="8">
        <v>4000</v>
      </c>
      <c r="F750" s="48">
        <f t="shared" si="11"/>
        <v>7.6747443350793372</v>
      </c>
      <c r="G750" s="28" t="s">
        <v>34</v>
      </c>
      <c r="H750" s="23" t="s">
        <v>485</v>
      </c>
      <c r="I750" s="24" t="s">
        <v>8</v>
      </c>
      <c r="J750" s="51">
        <v>521.19000000000005</v>
      </c>
    </row>
    <row r="751" spans="1:10" x14ac:dyDescent="0.25">
      <c r="A751" s="6">
        <v>43209</v>
      </c>
      <c r="B751" s="7" t="s">
        <v>1150</v>
      </c>
      <c r="C751" s="21" t="s">
        <v>12</v>
      </c>
      <c r="D751" s="5" t="s">
        <v>15</v>
      </c>
      <c r="E751" s="8">
        <v>4800</v>
      </c>
      <c r="F751" s="48">
        <f t="shared" si="11"/>
        <v>9.2096932020952043</v>
      </c>
      <c r="G751" s="28" t="s">
        <v>17</v>
      </c>
      <c r="H751" s="23" t="s">
        <v>485</v>
      </c>
      <c r="I751" s="24" t="s">
        <v>8</v>
      </c>
      <c r="J751" s="51">
        <v>521.19000000000005</v>
      </c>
    </row>
    <row r="752" spans="1:10" x14ac:dyDescent="0.25">
      <c r="A752" s="6">
        <v>43209</v>
      </c>
      <c r="B752" s="7" t="s">
        <v>1246</v>
      </c>
      <c r="C752" s="21" t="s">
        <v>22</v>
      </c>
      <c r="D752" s="5" t="s">
        <v>15</v>
      </c>
      <c r="E752" s="8">
        <v>10000</v>
      </c>
      <c r="F752" s="48">
        <f t="shared" si="11"/>
        <v>19.186860837698344</v>
      </c>
      <c r="G752" s="28" t="s">
        <v>17</v>
      </c>
      <c r="H752" s="23" t="s">
        <v>485</v>
      </c>
      <c r="I752" s="24" t="s">
        <v>8</v>
      </c>
      <c r="J752" s="51">
        <v>521.19000000000005</v>
      </c>
    </row>
    <row r="753" spans="1:10" x14ac:dyDescent="0.25">
      <c r="A753" s="6">
        <v>43209</v>
      </c>
      <c r="B753" s="7" t="s">
        <v>1247</v>
      </c>
      <c r="C753" s="21" t="s">
        <v>12</v>
      </c>
      <c r="D753" s="5" t="s">
        <v>19</v>
      </c>
      <c r="E753" s="8">
        <v>6500</v>
      </c>
      <c r="F753" s="48">
        <f t="shared" si="11"/>
        <v>12.471459544503922</v>
      </c>
      <c r="G753" s="28" t="s">
        <v>20</v>
      </c>
      <c r="H753" s="23" t="s">
        <v>485</v>
      </c>
      <c r="I753" s="24" t="s">
        <v>8</v>
      </c>
      <c r="J753" s="51">
        <v>521.19000000000005</v>
      </c>
    </row>
    <row r="754" spans="1:10" x14ac:dyDescent="0.25">
      <c r="A754" s="6">
        <v>43210</v>
      </c>
      <c r="B754" s="7" t="s">
        <v>1248</v>
      </c>
      <c r="C754" s="21" t="s">
        <v>12</v>
      </c>
      <c r="D754" s="5" t="s">
        <v>15</v>
      </c>
      <c r="E754" s="8">
        <v>4000</v>
      </c>
      <c r="F754" s="48">
        <f t="shared" si="11"/>
        <v>7.6747443350793372</v>
      </c>
      <c r="G754" s="28" t="s">
        <v>17</v>
      </c>
      <c r="H754" s="23" t="s">
        <v>485</v>
      </c>
      <c r="I754" s="24" t="s">
        <v>8</v>
      </c>
      <c r="J754" s="51">
        <v>521.19000000000005</v>
      </c>
    </row>
    <row r="755" spans="1:10" x14ac:dyDescent="0.25">
      <c r="A755" s="6">
        <v>43210</v>
      </c>
      <c r="B755" s="7" t="s">
        <v>1249</v>
      </c>
      <c r="C755" s="21" t="s">
        <v>12</v>
      </c>
      <c r="D755" s="5" t="s">
        <v>792</v>
      </c>
      <c r="E755" s="8">
        <v>12500</v>
      </c>
      <c r="F755" s="48">
        <f t="shared" si="11"/>
        <v>23.983576047122927</v>
      </c>
      <c r="G755" s="28" t="s">
        <v>201</v>
      </c>
      <c r="H755" s="23" t="s">
        <v>485</v>
      </c>
      <c r="I755" s="24" t="s">
        <v>8</v>
      </c>
      <c r="J755" s="51">
        <v>521.19000000000005</v>
      </c>
    </row>
    <row r="756" spans="1:10" x14ac:dyDescent="0.25">
      <c r="A756" s="6">
        <v>43210</v>
      </c>
      <c r="B756" s="7" t="s">
        <v>1250</v>
      </c>
      <c r="C756" s="21" t="s">
        <v>12</v>
      </c>
      <c r="D756" s="5" t="s">
        <v>38</v>
      </c>
      <c r="E756" s="8">
        <v>6000</v>
      </c>
      <c r="F756" s="48">
        <f t="shared" si="11"/>
        <v>11.512116502619005</v>
      </c>
      <c r="G756" s="28" t="s">
        <v>1197</v>
      </c>
      <c r="H756" s="23" t="s">
        <v>485</v>
      </c>
      <c r="I756" s="24" t="s">
        <v>8</v>
      </c>
      <c r="J756" s="51">
        <v>521.19000000000005</v>
      </c>
    </row>
    <row r="757" spans="1:10" x14ac:dyDescent="0.25">
      <c r="A757" s="6">
        <v>43210</v>
      </c>
      <c r="B757" s="7" t="s">
        <v>1251</v>
      </c>
      <c r="C757" s="21" t="s">
        <v>1130</v>
      </c>
      <c r="D757" s="5" t="s">
        <v>10</v>
      </c>
      <c r="E757" s="8">
        <v>1500</v>
      </c>
      <c r="F757" s="48">
        <f t="shared" si="11"/>
        <v>2.8780291256547512</v>
      </c>
      <c r="G757" s="28" t="s">
        <v>34</v>
      </c>
      <c r="H757" s="23" t="s">
        <v>485</v>
      </c>
      <c r="I757" s="24" t="s">
        <v>8</v>
      </c>
      <c r="J757" s="51">
        <v>521.19000000000005</v>
      </c>
    </row>
    <row r="758" spans="1:10" x14ac:dyDescent="0.25">
      <c r="A758" s="6">
        <v>43210</v>
      </c>
      <c r="B758" s="7" t="s">
        <v>1252</v>
      </c>
      <c r="C758" s="21" t="s">
        <v>12</v>
      </c>
      <c r="D758" s="5" t="s">
        <v>15</v>
      </c>
      <c r="E758" s="12">
        <v>11200</v>
      </c>
      <c r="F758" s="48">
        <f t="shared" si="11"/>
        <v>21.489284138222143</v>
      </c>
      <c r="G758" s="28" t="s">
        <v>16</v>
      </c>
      <c r="H758" s="23" t="s">
        <v>485</v>
      </c>
      <c r="I758" s="24" t="s">
        <v>8</v>
      </c>
      <c r="J758" s="51">
        <v>521.19000000000005</v>
      </c>
    </row>
    <row r="759" spans="1:10" x14ac:dyDescent="0.25">
      <c r="A759" s="6">
        <v>43210</v>
      </c>
      <c r="B759" s="7" t="s">
        <v>1253</v>
      </c>
      <c r="C759" s="21" t="s">
        <v>22</v>
      </c>
      <c r="D759" s="5" t="s">
        <v>15</v>
      </c>
      <c r="E759" s="12">
        <v>35000</v>
      </c>
      <c r="F759" s="48">
        <f t="shared" si="11"/>
        <v>67.154012931944195</v>
      </c>
      <c r="G759" s="28" t="s">
        <v>16</v>
      </c>
      <c r="H759" s="23" t="s">
        <v>485</v>
      </c>
      <c r="I759" s="24" t="s">
        <v>8</v>
      </c>
      <c r="J759" s="51">
        <v>521.19000000000005</v>
      </c>
    </row>
    <row r="760" spans="1:10" x14ac:dyDescent="0.25">
      <c r="A760" s="6">
        <v>43210</v>
      </c>
      <c r="B760" s="7" t="s">
        <v>1254</v>
      </c>
      <c r="C760" s="21" t="s">
        <v>28</v>
      </c>
      <c r="D760" s="5" t="s">
        <v>10</v>
      </c>
      <c r="E760" s="12">
        <v>29000</v>
      </c>
      <c r="F760" s="48">
        <f t="shared" si="11"/>
        <v>55.641896429325193</v>
      </c>
      <c r="G760" s="28" t="s">
        <v>20</v>
      </c>
      <c r="H760" s="23" t="s">
        <v>485</v>
      </c>
      <c r="I760" s="24" t="s">
        <v>8</v>
      </c>
      <c r="J760" s="51">
        <v>521.19000000000005</v>
      </c>
    </row>
    <row r="761" spans="1:10" x14ac:dyDescent="0.25">
      <c r="A761" s="6">
        <v>43210</v>
      </c>
      <c r="B761" s="7" t="s">
        <v>1255</v>
      </c>
      <c r="C761" s="21" t="s">
        <v>12</v>
      </c>
      <c r="D761" s="5" t="s">
        <v>19</v>
      </c>
      <c r="E761" s="12">
        <v>1000</v>
      </c>
      <c r="F761" s="48">
        <f t="shared" si="11"/>
        <v>1.9186860837698343</v>
      </c>
      <c r="G761" s="28" t="s">
        <v>20</v>
      </c>
      <c r="H761" s="23" t="s">
        <v>485</v>
      </c>
      <c r="I761" s="24" t="s">
        <v>8</v>
      </c>
      <c r="J761" s="51">
        <v>521.19000000000005</v>
      </c>
    </row>
    <row r="762" spans="1:10" x14ac:dyDescent="0.25">
      <c r="A762" s="6">
        <v>43213</v>
      </c>
      <c r="B762" s="7" t="s">
        <v>1256</v>
      </c>
      <c r="C762" s="21" t="s">
        <v>14</v>
      </c>
      <c r="D762" s="5" t="s">
        <v>23</v>
      </c>
      <c r="E762" s="8">
        <v>10000</v>
      </c>
      <c r="F762" s="48">
        <f t="shared" si="11"/>
        <v>19.186860837698344</v>
      </c>
      <c r="G762" s="28" t="s">
        <v>34</v>
      </c>
      <c r="H762" s="23" t="s">
        <v>485</v>
      </c>
      <c r="I762" s="24" t="s">
        <v>8</v>
      </c>
      <c r="J762" s="51">
        <v>521.19000000000005</v>
      </c>
    </row>
    <row r="763" spans="1:10" x14ac:dyDescent="0.25">
      <c r="A763" s="6">
        <v>43213</v>
      </c>
      <c r="B763" s="7" t="s">
        <v>1257</v>
      </c>
      <c r="C763" s="21" t="s">
        <v>14</v>
      </c>
      <c r="D763" s="37" t="s">
        <v>792</v>
      </c>
      <c r="E763" s="8">
        <v>10000</v>
      </c>
      <c r="F763" s="48">
        <f t="shared" si="11"/>
        <v>19.186860837698344</v>
      </c>
      <c r="G763" s="28" t="s">
        <v>34</v>
      </c>
      <c r="H763" s="23" t="s">
        <v>485</v>
      </c>
      <c r="I763" s="24" t="s">
        <v>8</v>
      </c>
      <c r="J763" s="51">
        <v>521.19000000000005</v>
      </c>
    </row>
    <row r="764" spans="1:10" x14ac:dyDescent="0.25">
      <c r="A764" s="6">
        <v>43213</v>
      </c>
      <c r="B764" s="7" t="s">
        <v>1258</v>
      </c>
      <c r="C764" s="21" t="s">
        <v>14</v>
      </c>
      <c r="D764" s="5" t="s">
        <v>38</v>
      </c>
      <c r="E764" s="8">
        <v>10000</v>
      </c>
      <c r="F764" s="48">
        <f t="shared" si="11"/>
        <v>19.186860837698344</v>
      </c>
      <c r="G764" s="28" t="s">
        <v>34</v>
      </c>
      <c r="H764" s="23" t="s">
        <v>485</v>
      </c>
      <c r="I764" s="24" t="s">
        <v>8</v>
      </c>
      <c r="J764" s="51">
        <v>521.19000000000005</v>
      </c>
    </row>
    <row r="765" spans="1:10" x14ac:dyDescent="0.25">
      <c r="A765" s="6">
        <v>43213</v>
      </c>
      <c r="B765" s="7" t="s">
        <v>1259</v>
      </c>
      <c r="C765" s="21" t="s">
        <v>14</v>
      </c>
      <c r="D765" s="5" t="s">
        <v>19</v>
      </c>
      <c r="E765" s="8">
        <v>5000</v>
      </c>
      <c r="F765" s="48">
        <f t="shared" si="11"/>
        <v>9.5934304188491719</v>
      </c>
      <c r="G765" s="28" t="s">
        <v>34</v>
      </c>
      <c r="H765" s="23" t="s">
        <v>485</v>
      </c>
      <c r="I765" s="24" t="s">
        <v>8</v>
      </c>
      <c r="J765" s="51">
        <v>521.19000000000005</v>
      </c>
    </row>
    <row r="766" spans="1:10" x14ac:dyDescent="0.25">
      <c r="A766" s="6">
        <v>43213</v>
      </c>
      <c r="B766" s="7" t="s">
        <v>1260</v>
      </c>
      <c r="C766" s="21" t="s">
        <v>14</v>
      </c>
      <c r="D766" s="5" t="s">
        <v>15</v>
      </c>
      <c r="E766" s="8">
        <v>5000</v>
      </c>
      <c r="F766" s="48">
        <f t="shared" si="11"/>
        <v>9.5934304188491719</v>
      </c>
      <c r="G766" s="28" t="s">
        <v>34</v>
      </c>
      <c r="H766" s="23" t="s">
        <v>485</v>
      </c>
      <c r="I766" s="24" t="s">
        <v>8</v>
      </c>
      <c r="J766" s="51">
        <v>521.19000000000005</v>
      </c>
    </row>
    <row r="767" spans="1:10" x14ac:dyDescent="0.25">
      <c r="A767" s="6">
        <v>43213</v>
      </c>
      <c r="B767" s="7" t="s">
        <v>1261</v>
      </c>
      <c r="C767" s="21" t="s">
        <v>14</v>
      </c>
      <c r="D767" s="5" t="s">
        <v>15</v>
      </c>
      <c r="E767" s="8">
        <v>5000</v>
      </c>
      <c r="F767" s="48">
        <f t="shared" si="11"/>
        <v>9.5934304188491719</v>
      </c>
      <c r="G767" s="28" t="s">
        <v>34</v>
      </c>
      <c r="H767" s="23" t="s">
        <v>485</v>
      </c>
      <c r="I767" s="24" t="s">
        <v>8</v>
      </c>
      <c r="J767" s="51">
        <v>521.19000000000005</v>
      </c>
    </row>
    <row r="768" spans="1:10" x14ac:dyDescent="0.25">
      <c r="A768" s="6">
        <v>43213</v>
      </c>
      <c r="B768" s="7" t="s">
        <v>1262</v>
      </c>
      <c r="C768" s="21" t="s">
        <v>14</v>
      </c>
      <c r="D768" s="5" t="s">
        <v>10</v>
      </c>
      <c r="E768" s="8">
        <v>5000</v>
      </c>
      <c r="F768" s="48">
        <f t="shared" si="11"/>
        <v>9.5934304188491719</v>
      </c>
      <c r="G768" s="28" t="s">
        <v>34</v>
      </c>
      <c r="H768" s="23" t="s">
        <v>485</v>
      </c>
      <c r="I768" s="24" t="s">
        <v>8</v>
      </c>
      <c r="J768" s="51">
        <v>521.19000000000005</v>
      </c>
    </row>
    <row r="769" spans="1:10" x14ac:dyDescent="0.25">
      <c r="A769" s="6">
        <v>43213</v>
      </c>
      <c r="B769" s="7" t="s">
        <v>1263</v>
      </c>
      <c r="C769" s="21" t="s">
        <v>14</v>
      </c>
      <c r="D769" s="5" t="s">
        <v>792</v>
      </c>
      <c r="E769" s="8">
        <v>5000</v>
      </c>
      <c r="F769" s="48">
        <f t="shared" si="11"/>
        <v>9.5934304188491719</v>
      </c>
      <c r="G769" s="28" t="s">
        <v>34</v>
      </c>
      <c r="H769" s="23" t="s">
        <v>485</v>
      </c>
      <c r="I769" s="24" t="s">
        <v>8</v>
      </c>
      <c r="J769" s="51">
        <v>521.19000000000005</v>
      </c>
    </row>
    <row r="770" spans="1:10" x14ac:dyDescent="0.25">
      <c r="A770" s="6">
        <v>43213</v>
      </c>
      <c r="B770" s="7" t="s">
        <v>1264</v>
      </c>
      <c r="C770" s="21" t="s">
        <v>14</v>
      </c>
      <c r="D770" s="5" t="s">
        <v>792</v>
      </c>
      <c r="E770" s="8">
        <v>5000</v>
      </c>
      <c r="F770" s="48">
        <f t="shared" si="11"/>
        <v>9.5934304188491719</v>
      </c>
      <c r="G770" s="28" t="s">
        <v>34</v>
      </c>
      <c r="H770" s="23" t="s">
        <v>485</v>
      </c>
      <c r="I770" s="24" t="s">
        <v>8</v>
      </c>
      <c r="J770" s="51">
        <v>521.19000000000005</v>
      </c>
    </row>
    <row r="771" spans="1:10" x14ac:dyDescent="0.25">
      <c r="A771" s="6">
        <v>43213</v>
      </c>
      <c r="B771" s="7" t="s">
        <v>1265</v>
      </c>
      <c r="C771" s="21" t="s">
        <v>14</v>
      </c>
      <c r="D771" s="9" t="s">
        <v>792</v>
      </c>
      <c r="E771" s="8">
        <v>5000</v>
      </c>
      <c r="F771" s="48">
        <f t="shared" si="11"/>
        <v>9.5934304188491719</v>
      </c>
      <c r="G771" s="28" t="s">
        <v>34</v>
      </c>
      <c r="H771" s="23" t="s">
        <v>485</v>
      </c>
      <c r="I771" s="24" t="s">
        <v>8</v>
      </c>
      <c r="J771" s="51">
        <v>521.19000000000005</v>
      </c>
    </row>
    <row r="772" spans="1:10" x14ac:dyDescent="0.25">
      <c r="A772" s="6">
        <v>43213</v>
      </c>
      <c r="B772" s="5" t="s">
        <v>1266</v>
      </c>
      <c r="C772" s="21" t="s">
        <v>1108</v>
      </c>
      <c r="D772" s="5" t="s">
        <v>10</v>
      </c>
      <c r="E772" s="8">
        <v>8750</v>
      </c>
      <c r="F772" s="48">
        <f t="shared" ref="F772:F835" si="12">+E772/J772</f>
        <v>16.788503232986049</v>
      </c>
      <c r="G772" s="28" t="s">
        <v>34</v>
      </c>
      <c r="H772" s="23" t="s">
        <v>485</v>
      </c>
      <c r="I772" s="24" t="s">
        <v>8</v>
      </c>
      <c r="J772" s="51">
        <v>521.19000000000005</v>
      </c>
    </row>
    <row r="773" spans="1:10" x14ac:dyDescent="0.25">
      <c r="A773" s="6">
        <v>43213</v>
      </c>
      <c r="B773" s="5" t="s">
        <v>1267</v>
      </c>
      <c r="C773" s="21" t="s">
        <v>12</v>
      </c>
      <c r="D773" s="5" t="s">
        <v>10</v>
      </c>
      <c r="E773" s="8">
        <v>400</v>
      </c>
      <c r="F773" s="48">
        <f t="shared" si="12"/>
        <v>0.76747443350793365</v>
      </c>
      <c r="G773" s="28" t="s">
        <v>34</v>
      </c>
      <c r="H773" s="23" t="s">
        <v>485</v>
      </c>
      <c r="I773" s="24" t="s">
        <v>8</v>
      </c>
      <c r="J773" s="51">
        <v>521.19000000000005</v>
      </c>
    </row>
    <row r="774" spans="1:10" x14ac:dyDescent="0.25">
      <c r="A774" s="6">
        <v>43213</v>
      </c>
      <c r="B774" s="5" t="s">
        <v>1268</v>
      </c>
      <c r="C774" s="21" t="s">
        <v>12</v>
      </c>
      <c r="D774" s="5" t="s">
        <v>792</v>
      </c>
      <c r="E774" s="8">
        <v>3900</v>
      </c>
      <c r="F774" s="48">
        <f t="shared" si="12"/>
        <v>7.4828757267023533</v>
      </c>
      <c r="G774" s="28" t="s">
        <v>552</v>
      </c>
      <c r="H774" s="23" t="s">
        <v>485</v>
      </c>
      <c r="I774" s="24" t="s">
        <v>8</v>
      </c>
      <c r="J774" s="51">
        <v>521.19000000000005</v>
      </c>
    </row>
    <row r="775" spans="1:10" x14ac:dyDescent="0.25">
      <c r="A775" s="6">
        <v>43213</v>
      </c>
      <c r="B775" s="5" t="s">
        <v>1269</v>
      </c>
      <c r="C775" s="21" t="s">
        <v>12</v>
      </c>
      <c r="D775" s="5" t="s">
        <v>792</v>
      </c>
      <c r="E775" s="8">
        <v>3000</v>
      </c>
      <c r="F775" s="48">
        <f t="shared" si="12"/>
        <v>5.7560582513095024</v>
      </c>
      <c r="G775" s="28" t="s">
        <v>550</v>
      </c>
      <c r="H775" s="23" t="s">
        <v>485</v>
      </c>
      <c r="I775" s="24" t="s">
        <v>8</v>
      </c>
      <c r="J775" s="51">
        <v>521.19000000000005</v>
      </c>
    </row>
    <row r="776" spans="1:10" x14ac:dyDescent="0.25">
      <c r="A776" s="6">
        <v>43213</v>
      </c>
      <c r="B776" s="5" t="s">
        <v>1270</v>
      </c>
      <c r="C776" s="21" t="s">
        <v>12</v>
      </c>
      <c r="D776" s="5" t="s">
        <v>792</v>
      </c>
      <c r="E776" s="8">
        <v>5000</v>
      </c>
      <c r="F776" s="48">
        <f t="shared" si="12"/>
        <v>9.5934304188491719</v>
      </c>
      <c r="G776" s="28" t="s">
        <v>25</v>
      </c>
      <c r="H776" s="23" t="s">
        <v>485</v>
      </c>
      <c r="I776" s="24" t="s">
        <v>8</v>
      </c>
      <c r="J776" s="51">
        <v>521.19000000000005</v>
      </c>
    </row>
    <row r="777" spans="1:10" x14ac:dyDescent="0.25">
      <c r="A777" s="6">
        <v>43213</v>
      </c>
      <c r="B777" s="5" t="s">
        <v>1271</v>
      </c>
      <c r="C777" s="21" t="s">
        <v>12</v>
      </c>
      <c r="D777" s="5" t="s">
        <v>10</v>
      </c>
      <c r="E777" s="8">
        <v>10000</v>
      </c>
      <c r="F777" s="48">
        <f t="shared" si="12"/>
        <v>19.186860837698344</v>
      </c>
      <c r="G777" s="28" t="s">
        <v>34</v>
      </c>
      <c r="H777" s="23" t="s">
        <v>485</v>
      </c>
      <c r="I777" s="24" t="s">
        <v>8</v>
      </c>
      <c r="J777" s="51">
        <v>521.19000000000005</v>
      </c>
    </row>
    <row r="778" spans="1:10" x14ac:dyDescent="0.25">
      <c r="A778" s="6">
        <v>43213</v>
      </c>
      <c r="B778" s="5" t="s">
        <v>1272</v>
      </c>
      <c r="C778" s="21" t="s">
        <v>12</v>
      </c>
      <c r="D778" s="5" t="s">
        <v>19</v>
      </c>
      <c r="E778" s="8">
        <v>11700</v>
      </c>
      <c r="F778" s="48">
        <f t="shared" si="12"/>
        <v>22.44862718010706</v>
      </c>
      <c r="G778" s="28" t="s">
        <v>20</v>
      </c>
      <c r="H778" s="23" t="s">
        <v>485</v>
      </c>
      <c r="I778" s="24" t="s">
        <v>8</v>
      </c>
      <c r="J778" s="51">
        <v>521.19000000000005</v>
      </c>
    </row>
    <row r="779" spans="1:10" x14ac:dyDescent="0.25">
      <c r="A779" s="6">
        <v>43213</v>
      </c>
      <c r="B779" s="5" t="s">
        <v>1273</v>
      </c>
      <c r="C779" s="21" t="s">
        <v>12</v>
      </c>
      <c r="D779" s="5" t="s">
        <v>19</v>
      </c>
      <c r="E779" s="8">
        <v>10000</v>
      </c>
      <c r="F779" s="48">
        <f t="shared" si="12"/>
        <v>19.186860837698344</v>
      </c>
      <c r="G779" s="28" t="s">
        <v>20</v>
      </c>
      <c r="H779" s="23" t="s">
        <v>485</v>
      </c>
      <c r="I779" s="24" t="s">
        <v>8</v>
      </c>
      <c r="J779" s="51">
        <v>521.19000000000005</v>
      </c>
    </row>
    <row r="780" spans="1:10" x14ac:dyDescent="0.25">
      <c r="A780" s="6">
        <v>43213</v>
      </c>
      <c r="B780" s="5" t="s">
        <v>1274</v>
      </c>
      <c r="C780" s="21" t="s">
        <v>12</v>
      </c>
      <c r="D780" s="5" t="s">
        <v>15</v>
      </c>
      <c r="E780" s="8">
        <v>6500</v>
      </c>
      <c r="F780" s="48">
        <f t="shared" si="12"/>
        <v>12.471459544503922</v>
      </c>
      <c r="G780" s="28" t="s">
        <v>16</v>
      </c>
      <c r="H780" s="23" t="s">
        <v>485</v>
      </c>
      <c r="I780" s="24" t="s">
        <v>8</v>
      </c>
      <c r="J780" s="51">
        <v>521.19000000000005</v>
      </c>
    </row>
    <row r="781" spans="1:10" x14ac:dyDescent="0.25">
      <c r="A781" s="6">
        <v>43213</v>
      </c>
      <c r="B781" s="5" t="s">
        <v>1275</v>
      </c>
      <c r="C781" s="21" t="s">
        <v>12</v>
      </c>
      <c r="D781" s="5" t="s">
        <v>15</v>
      </c>
      <c r="E781" s="8">
        <v>13500</v>
      </c>
      <c r="F781" s="48">
        <f t="shared" si="12"/>
        <v>25.902262130892762</v>
      </c>
      <c r="G781" s="28" t="s">
        <v>16</v>
      </c>
      <c r="H781" s="23" t="s">
        <v>485</v>
      </c>
      <c r="I781" s="24" t="s">
        <v>8</v>
      </c>
      <c r="J781" s="51">
        <v>521.19000000000005</v>
      </c>
    </row>
    <row r="782" spans="1:10" x14ac:dyDescent="0.25">
      <c r="A782" s="6">
        <v>43213</v>
      </c>
      <c r="B782" s="5" t="s">
        <v>1276</v>
      </c>
      <c r="C782" s="21" t="s">
        <v>12</v>
      </c>
      <c r="D782" s="5" t="s">
        <v>15</v>
      </c>
      <c r="E782" s="8">
        <v>6300</v>
      </c>
      <c r="F782" s="48">
        <f t="shared" si="12"/>
        <v>12.087722327749956</v>
      </c>
      <c r="G782" s="28" t="s">
        <v>17</v>
      </c>
      <c r="H782" s="23" t="s">
        <v>485</v>
      </c>
      <c r="I782" s="24" t="s">
        <v>8</v>
      </c>
      <c r="J782" s="51">
        <v>521.19000000000005</v>
      </c>
    </row>
    <row r="783" spans="1:10" x14ac:dyDescent="0.25">
      <c r="A783" s="6">
        <v>43213</v>
      </c>
      <c r="B783" s="5" t="s">
        <v>1277</v>
      </c>
      <c r="C783" s="21" t="s">
        <v>12</v>
      </c>
      <c r="D783" s="5" t="s">
        <v>15</v>
      </c>
      <c r="E783" s="8">
        <v>4800</v>
      </c>
      <c r="F783" s="48">
        <f t="shared" si="12"/>
        <v>9.2096932020952043</v>
      </c>
      <c r="G783" s="28" t="s">
        <v>17</v>
      </c>
      <c r="H783" s="23" t="s">
        <v>485</v>
      </c>
      <c r="I783" s="24" t="s">
        <v>8</v>
      </c>
      <c r="J783" s="51">
        <v>521.19000000000005</v>
      </c>
    </row>
    <row r="784" spans="1:10" x14ac:dyDescent="0.25">
      <c r="A784" s="6">
        <v>43213</v>
      </c>
      <c r="B784" s="5" t="s">
        <v>1278</v>
      </c>
      <c r="C784" s="21" t="s">
        <v>26</v>
      </c>
      <c r="D784" s="5" t="s">
        <v>38</v>
      </c>
      <c r="E784" s="8">
        <v>31000</v>
      </c>
      <c r="F784" s="48">
        <f t="shared" si="12"/>
        <v>59.479268596864863</v>
      </c>
      <c r="G784" s="28" t="s">
        <v>43</v>
      </c>
      <c r="H784" s="23" t="s">
        <v>485</v>
      </c>
      <c r="I784" s="24" t="s">
        <v>8</v>
      </c>
      <c r="J784" s="51">
        <v>521.19000000000005</v>
      </c>
    </row>
    <row r="785" spans="1:10" x14ac:dyDescent="0.25">
      <c r="A785" s="6">
        <v>43214</v>
      </c>
      <c r="B785" s="5" t="s">
        <v>1279</v>
      </c>
      <c r="C785" s="21" t="s">
        <v>12</v>
      </c>
      <c r="D785" s="5" t="s">
        <v>792</v>
      </c>
      <c r="E785" s="8">
        <v>5000</v>
      </c>
      <c r="F785" s="48">
        <f t="shared" si="12"/>
        <v>9.5934304188491719</v>
      </c>
      <c r="G785" s="28" t="s">
        <v>201</v>
      </c>
      <c r="H785" s="23" t="s">
        <v>485</v>
      </c>
      <c r="I785" s="24" t="s">
        <v>8</v>
      </c>
      <c r="J785" s="51">
        <v>521.19000000000005</v>
      </c>
    </row>
    <row r="786" spans="1:10" x14ac:dyDescent="0.25">
      <c r="A786" s="6">
        <v>43214</v>
      </c>
      <c r="B786" s="5" t="s">
        <v>1280</v>
      </c>
      <c r="C786" s="21" t="s">
        <v>12</v>
      </c>
      <c r="D786" s="5" t="s">
        <v>15</v>
      </c>
      <c r="E786" s="8">
        <v>6000</v>
      </c>
      <c r="F786" s="48">
        <f t="shared" si="12"/>
        <v>11.512116502619005</v>
      </c>
      <c r="G786" s="28" t="s">
        <v>17</v>
      </c>
      <c r="H786" s="23" t="s">
        <v>485</v>
      </c>
      <c r="I786" s="24" t="s">
        <v>8</v>
      </c>
      <c r="J786" s="51">
        <v>521.19000000000005</v>
      </c>
    </row>
    <row r="787" spans="1:10" x14ac:dyDescent="0.25">
      <c r="A787" s="6">
        <v>43214</v>
      </c>
      <c r="B787" s="37" t="s">
        <v>1281</v>
      </c>
      <c r="C787" s="21" t="s">
        <v>1108</v>
      </c>
      <c r="D787" s="5" t="s">
        <v>10</v>
      </c>
      <c r="E787" s="8">
        <v>87800</v>
      </c>
      <c r="F787" s="48">
        <f t="shared" si="12"/>
        <v>168.46063815499144</v>
      </c>
      <c r="G787" s="28" t="s">
        <v>201</v>
      </c>
      <c r="H787" s="23" t="s">
        <v>485</v>
      </c>
      <c r="I787" s="24" t="s">
        <v>8</v>
      </c>
      <c r="J787" s="51">
        <v>521.19000000000005</v>
      </c>
    </row>
    <row r="788" spans="1:10" x14ac:dyDescent="0.25">
      <c r="A788" s="6">
        <v>43214</v>
      </c>
      <c r="B788" s="5" t="s">
        <v>1282</v>
      </c>
      <c r="C788" s="21" t="s">
        <v>14</v>
      </c>
      <c r="D788" s="5" t="s">
        <v>38</v>
      </c>
      <c r="E788" s="8">
        <v>10000</v>
      </c>
      <c r="F788" s="48">
        <f t="shared" si="12"/>
        <v>19.186860837698344</v>
      </c>
      <c r="G788" s="28" t="s">
        <v>34</v>
      </c>
      <c r="H788" s="23" t="s">
        <v>485</v>
      </c>
      <c r="I788" s="24" t="s">
        <v>8</v>
      </c>
      <c r="J788" s="51">
        <v>521.19000000000005</v>
      </c>
    </row>
    <row r="789" spans="1:10" x14ac:dyDescent="0.25">
      <c r="A789" s="6">
        <v>43214</v>
      </c>
      <c r="B789" s="5" t="s">
        <v>1283</v>
      </c>
      <c r="C789" s="21" t="s">
        <v>12</v>
      </c>
      <c r="D789" s="5" t="s">
        <v>792</v>
      </c>
      <c r="E789" s="8">
        <v>3900</v>
      </c>
      <c r="F789" s="48">
        <f t="shared" si="12"/>
        <v>7.4828757267023533</v>
      </c>
      <c r="G789" s="28" t="s">
        <v>552</v>
      </c>
      <c r="H789" s="23" t="s">
        <v>485</v>
      </c>
      <c r="I789" s="24" t="s">
        <v>8</v>
      </c>
      <c r="J789" s="51">
        <v>521.19000000000005</v>
      </c>
    </row>
    <row r="790" spans="1:10" x14ac:dyDescent="0.25">
      <c r="A790" s="6">
        <v>43214</v>
      </c>
      <c r="B790" s="5" t="s">
        <v>1284</v>
      </c>
      <c r="C790" s="21" t="s">
        <v>12</v>
      </c>
      <c r="D790" s="5" t="s">
        <v>792</v>
      </c>
      <c r="E790" s="8">
        <v>3000</v>
      </c>
      <c r="F790" s="48">
        <f t="shared" si="12"/>
        <v>5.7560582513095024</v>
      </c>
      <c r="G790" s="28" t="s">
        <v>550</v>
      </c>
      <c r="H790" s="23" t="s">
        <v>485</v>
      </c>
      <c r="I790" s="24" t="s">
        <v>8</v>
      </c>
      <c r="J790" s="51">
        <v>521.19000000000005</v>
      </c>
    </row>
    <row r="791" spans="1:10" x14ac:dyDescent="0.25">
      <c r="A791" s="6">
        <v>43214</v>
      </c>
      <c r="B791" s="5" t="s">
        <v>1285</v>
      </c>
      <c r="C791" s="21" t="s">
        <v>12</v>
      </c>
      <c r="D791" s="5" t="s">
        <v>792</v>
      </c>
      <c r="E791" s="8">
        <v>3500</v>
      </c>
      <c r="F791" s="48">
        <f t="shared" si="12"/>
        <v>6.7154012931944198</v>
      </c>
      <c r="G791" s="28" t="s">
        <v>25</v>
      </c>
      <c r="H791" s="23" t="s">
        <v>485</v>
      </c>
      <c r="I791" s="24" t="s">
        <v>8</v>
      </c>
      <c r="J791" s="51">
        <v>521.19000000000005</v>
      </c>
    </row>
    <row r="792" spans="1:10" x14ac:dyDescent="0.25">
      <c r="A792" s="6">
        <v>43214</v>
      </c>
      <c r="B792" s="5" t="s">
        <v>1286</v>
      </c>
      <c r="C792" s="21" t="s">
        <v>27</v>
      </c>
      <c r="D792" s="5" t="s">
        <v>792</v>
      </c>
      <c r="E792" s="8">
        <v>1500</v>
      </c>
      <c r="F792" s="48">
        <f t="shared" si="12"/>
        <v>2.8780291256547512</v>
      </c>
      <c r="G792" s="28" t="s">
        <v>25</v>
      </c>
      <c r="H792" s="23" t="s">
        <v>485</v>
      </c>
      <c r="I792" s="24" t="s">
        <v>8</v>
      </c>
      <c r="J792" s="51">
        <v>521.19000000000005</v>
      </c>
    </row>
    <row r="793" spans="1:10" x14ac:dyDescent="0.25">
      <c r="A793" s="6">
        <v>43215</v>
      </c>
      <c r="B793" s="5" t="s">
        <v>1287</v>
      </c>
      <c r="C793" s="21" t="s">
        <v>12</v>
      </c>
      <c r="D793" s="5" t="s">
        <v>792</v>
      </c>
      <c r="E793" s="8">
        <v>5000</v>
      </c>
      <c r="F793" s="48">
        <f t="shared" si="12"/>
        <v>9.5934304188491719</v>
      </c>
      <c r="G793" s="28" t="s">
        <v>550</v>
      </c>
      <c r="H793" s="23" t="s">
        <v>485</v>
      </c>
      <c r="I793" s="24" t="s">
        <v>8</v>
      </c>
      <c r="J793" s="51">
        <v>521.19000000000005</v>
      </c>
    </row>
    <row r="794" spans="1:10" x14ac:dyDescent="0.25">
      <c r="A794" s="6">
        <v>43215</v>
      </c>
      <c r="B794" s="5" t="s">
        <v>1288</v>
      </c>
      <c r="C794" s="21" t="s">
        <v>14</v>
      </c>
      <c r="D794" s="5" t="s">
        <v>792</v>
      </c>
      <c r="E794" s="8">
        <v>3000</v>
      </c>
      <c r="F794" s="48">
        <f t="shared" si="12"/>
        <v>5.7560582513095024</v>
      </c>
      <c r="G794" s="28" t="s">
        <v>550</v>
      </c>
      <c r="H794" s="23" t="s">
        <v>485</v>
      </c>
      <c r="I794" s="24" t="s">
        <v>8</v>
      </c>
      <c r="J794" s="51">
        <v>521.19000000000005</v>
      </c>
    </row>
    <row r="795" spans="1:10" x14ac:dyDescent="0.25">
      <c r="A795" s="6">
        <v>43215</v>
      </c>
      <c r="B795" s="5" t="s">
        <v>1289</v>
      </c>
      <c r="C795" s="21" t="s">
        <v>27</v>
      </c>
      <c r="D795" s="5" t="s">
        <v>792</v>
      </c>
      <c r="E795" s="8">
        <v>1500</v>
      </c>
      <c r="F795" s="48">
        <f t="shared" si="12"/>
        <v>2.8780291256547512</v>
      </c>
      <c r="G795" s="28" t="s">
        <v>550</v>
      </c>
      <c r="H795" s="23" t="s">
        <v>485</v>
      </c>
      <c r="I795" s="24" t="s">
        <v>8</v>
      </c>
      <c r="J795" s="51">
        <v>521.19000000000005</v>
      </c>
    </row>
    <row r="796" spans="1:10" x14ac:dyDescent="0.25">
      <c r="A796" s="6">
        <v>43215</v>
      </c>
      <c r="B796" s="5" t="s">
        <v>1290</v>
      </c>
      <c r="C796" s="21" t="s">
        <v>12</v>
      </c>
      <c r="D796" s="5" t="s">
        <v>792</v>
      </c>
      <c r="E796" s="8">
        <v>9300</v>
      </c>
      <c r="F796" s="48">
        <f t="shared" si="12"/>
        <v>17.843780579059459</v>
      </c>
      <c r="G796" s="28" t="s">
        <v>552</v>
      </c>
      <c r="H796" s="23" t="s">
        <v>485</v>
      </c>
      <c r="I796" s="24" t="s">
        <v>8</v>
      </c>
      <c r="J796" s="51">
        <v>521.19000000000005</v>
      </c>
    </row>
    <row r="797" spans="1:10" x14ac:dyDescent="0.25">
      <c r="A797" s="6">
        <v>43215</v>
      </c>
      <c r="B797" s="5" t="s">
        <v>1291</v>
      </c>
      <c r="C797" s="21" t="s">
        <v>14</v>
      </c>
      <c r="D797" s="5" t="s">
        <v>792</v>
      </c>
      <c r="E797" s="8">
        <v>3000</v>
      </c>
      <c r="F797" s="48">
        <f t="shared" si="12"/>
        <v>5.7560582513095024</v>
      </c>
      <c r="G797" s="28" t="s">
        <v>552</v>
      </c>
      <c r="H797" s="23" t="s">
        <v>485</v>
      </c>
      <c r="I797" s="24" t="s">
        <v>8</v>
      </c>
      <c r="J797" s="51">
        <v>521.19000000000005</v>
      </c>
    </row>
    <row r="798" spans="1:10" x14ac:dyDescent="0.25">
      <c r="A798" s="6">
        <v>43215</v>
      </c>
      <c r="B798" s="5" t="s">
        <v>1292</v>
      </c>
      <c r="C798" s="21" t="s">
        <v>27</v>
      </c>
      <c r="D798" s="5" t="s">
        <v>792</v>
      </c>
      <c r="E798" s="8">
        <v>1500</v>
      </c>
      <c r="F798" s="48">
        <f t="shared" si="12"/>
        <v>2.8780291256547512</v>
      </c>
      <c r="G798" s="28" t="s">
        <v>552</v>
      </c>
      <c r="H798" s="23" t="s">
        <v>485</v>
      </c>
      <c r="I798" s="24" t="s">
        <v>8</v>
      </c>
      <c r="J798" s="51">
        <v>521.19000000000005</v>
      </c>
    </row>
    <row r="799" spans="1:10" x14ac:dyDescent="0.25">
      <c r="A799" s="6">
        <v>43216</v>
      </c>
      <c r="B799" s="5" t="s">
        <v>1293</v>
      </c>
      <c r="C799" s="21" t="s">
        <v>12</v>
      </c>
      <c r="D799" s="5" t="s">
        <v>15</v>
      </c>
      <c r="E799" s="8">
        <v>7500</v>
      </c>
      <c r="F799" s="48">
        <f t="shared" si="12"/>
        <v>14.390145628273757</v>
      </c>
      <c r="G799" s="28" t="s">
        <v>16</v>
      </c>
      <c r="H799" s="23" t="s">
        <v>485</v>
      </c>
      <c r="I799" s="24" t="s">
        <v>8</v>
      </c>
      <c r="J799" s="51">
        <v>521.19000000000005</v>
      </c>
    </row>
    <row r="800" spans="1:10" x14ac:dyDescent="0.25">
      <c r="A800" s="6">
        <v>43216</v>
      </c>
      <c r="B800" s="5" t="s">
        <v>1294</v>
      </c>
      <c r="C800" s="21" t="s">
        <v>1108</v>
      </c>
      <c r="D800" s="5" t="s">
        <v>10</v>
      </c>
      <c r="E800" s="8">
        <v>200</v>
      </c>
      <c r="F800" s="48">
        <f t="shared" si="12"/>
        <v>0.38373721675396683</v>
      </c>
      <c r="G800" s="28" t="s">
        <v>16</v>
      </c>
      <c r="H800" s="23" t="s">
        <v>485</v>
      </c>
      <c r="I800" s="24" t="s">
        <v>8</v>
      </c>
      <c r="J800" s="51">
        <v>521.19000000000005</v>
      </c>
    </row>
    <row r="801" spans="1:10" x14ac:dyDescent="0.25">
      <c r="A801" s="6">
        <v>43216</v>
      </c>
      <c r="B801" s="5" t="s">
        <v>1295</v>
      </c>
      <c r="C801" s="21" t="s">
        <v>12</v>
      </c>
      <c r="D801" s="5" t="s">
        <v>792</v>
      </c>
      <c r="E801" s="8">
        <v>3000</v>
      </c>
      <c r="F801" s="48">
        <f t="shared" si="12"/>
        <v>5.7560582513095024</v>
      </c>
      <c r="G801" s="28" t="s">
        <v>550</v>
      </c>
      <c r="H801" s="23" t="s">
        <v>485</v>
      </c>
      <c r="I801" s="24" t="s">
        <v>8</v>
      </c>
      <c r="J801" s="51">
        <v>521.19000000000005</v>
      </c>
    </row>
    <row r="802" spans="1:10" x14ac:dyDescent="0.25">
      <c r="A802" s="6">
        <v>43216</v>
      </c>
      <c r="B802" s="5" t="s">
        <v>1296</v>
      </c>
      <c r="C802" s="21" t="s">
        <v>12</v>
      </c>
      <c r="D802" s="5" t="s">
        <v>792</v>
      </c>
      <c r="E802" s="8">
        <v>3900</v>
      </c>
      <c r="F802" s="48">
        <f t="shared" si="12"/>
        <v>7.4828757267023533</v>
      </c>
      <c r="G802" s="28" t="s">
        <v>552</v>
      </c>
      <c r="H802" s="23" t="s">
        <v>485</v>
      </c>
      <c r="I802" s="24" t="s">
        <v>8</v>
      </c>
      <c r="J802" s="51">
        <v>521.19000000000005</v>
      </c>
    </row>
    <row r="803" spans="1:10" x14ac:dyDescent="0.25">
      <c r="A803" s="6">
        <v>43216</v>
      </c>
      <c r="B803" s="5" t="s">
        <v>1297</v>
      </c>
      <c r="C803" s="21" t="s">
        <v>12</v>
      </c>
      <c r="D803" s="5" t="s">
        <v>19</v>
      </c>
      <c r="E803" s="8">
        <v>6000</v>
      </c>
      <c r="F803" s="48">
        <f t="shared" si="12"/>
        <v>11.512116502619005</v>
      </c>
      <c r="G803" s="28" t="s">
        <v>20</v>
      </c>
      <c r="H803" s="23" t="s">
        <v>485</v>
      </c>
      <c r="I803" s="24" t="s">
        <v>8</v>
      </c>
      <c r="J803" s="51">
        <v>521.19000000000005</v>
      </c>
    </row>
    <row r="804" spans="1:10" x14ac:dyDescent="0.25">
      <c r="A804" s="6">
        <v>43216</v>
      </c>
      <c r="B804" s="5" t="s">
        <v>1298</v>
      </c>
      <c r="C804" s="21" t="s">
        <v>12</v>
      </c>
      <c r="D804" s="5" t="s">
        <v>792</v>
      </c>
      <c r="E804" s="8">
        <v>5250</v>
      </c>
      <c r="F804" s="48">
        <f t="shared" si="12"/>
        <v>10.073101939791629</v>
      </c>
      <c r="G804" s="28" t="s">
        <v>550</v>
      </c>
      <c r="H804" s="23" t="s">
        <v>485</v>
      </c>
      <c r="I804" s="24" t="s">
        <v>8</v>
      </c>
      <c r="J804" s="51">
        <v>521.19000000000005</v>
      </c>
    </row>
    <row r="805" spans="1:10" x14ac:dyDescent="0.25">
      <c r="A805" s="6">
        <v>43216</v>
      </c>
      <c r="B805" s="5" t="s">
        <v>1299</v>
      </c>
      <c r="C805" s="21" t="s">
        <v>1108</v>
      </c>
      <c r="D805" s="5" t="s">
        <v>10</v>
      </c>
      <c r="E805" s="8">
        <v>76000</v>
      </c>
      <c r="F805" s="48">
        <f t="shared" si="12"/>
        <v>145.82014236650741</v>
      </c>
      <c r="G805" s="28" t="s">
        <v>550</v>
      </c>
      <c r="H805" s="23" t="s">
        <v>485</v>
      </c>
      <c r="I805" s="24" t="s">
        <v>8</v>
      </c>
      <c r="J805" s="51">
        <v>521.19000000000005</v>
      </c>
    </row>
    <row r="806" spans="1:10" x14ac:dyDescent="0.25">
      <c r="A806" s="6">
        <v>43217</v>
      </c>
      <c r="B806" s="5" t="s">
        <v>1300</v>
      </c>
      <c r="C806" s="21" t="s">
        <v>22</v>
      </c>
      <c r="D806" s="5" t="s">
        <v>15</v>
      </c>
      <c r="E806" s="8">
        <v>270000</v>
      </c>
      <c r="F806" s="48">
        <f t="shared" si="12"/>
        <v>518.04524261785525</v>
      </c>
      <c r="G806" s="28" t="s">
        <v>24</v>
      </c>
      <c r="H806" s="23" t="s">
        <v>485</v>
      </c>
      <c r="I806" s="24" t="s">
        <v>8</v>
      </c>
      <c r="J806" s="51">
        <v>521.19000000000005</v>
      </c>
    </row>
    <row r="807" spans="1:10" x14ac:dyDescent="0.25">
      <c r="A807" s="6">
        <v>43217</v>
      </c>
      <c r="B807" s="5" t="s">
        <v>1301</v>
      </c>
      <c r="C807" s="21" t="s">
        <v>22</v>
      </c>
      <c r="D807" s="5" t="s">
        <v>15</v>
      </c>
      <c r="E807" s="8">
        <v>240000</v>
      </c>
      <c r="F807" s="48">
        <f t="shared" si="12"/>
        <v>460.48466010476022</v>
      </c>
      <c r="G807" s="28" t="s">
        <v>24</v>
      </c>
      <c r="H807" s="23" t="s">
        <v>485</v>
      </c>
      <c r="I807" s="24" t="s">
        <v>8</v>
      </c>
      <c r="J807" s="51">
        <v>521.19000000000005</v>
      </c>
    </row>
    <row r="808" spans="1:10" x14ac:dyDescent="0.25">
      <c r="A808" s="6">
        <v>43217</v>
      </c>
      <c r="B808" s="5" t="s">
        <v>1302</v>
      </c>
      <c r="C808" s="21" t="s">
        <v>22</v>
      </c>
      <c r="D808" s="5" t="s">
        <v>10</v>
      </c>
      <c r="E808" s="8">
        <v>85000</v>
      </c>
      <c r="F808" s="48">
        <f t="shared" si="12"/>
        <v>163.0883171204359</v>
      </c>
      <c r="G808" s="28" t="s">
        <v>24</v>
      </c>
      <c r="H808" s="23" t="s">
        <v>485</v>
      </c>
      <c r="I808" s="24" t="s">
        <v>8</v>
      </c>
      <c r="J808" s="51">
        <v>521.19000000000005</v>
      </c>
    </row>
    <row r="809" spans="1:10" x14ac:dyDescent="0.25">
      <c r="A809" s="6">
        <v>43217</v>
      </c>
      <c r="B809" s="5" t="s">
        <v>1303</v>
      </c>
      <c r="C809" s="21" t="s">
        <v>12</v>
      </c>
      <c r="D809" s="5" t="s">
        <v>792</v>
      </c>
      <c r="E809" s="8">
        <v>3900</v>
      </c>
      <c r="F809" s="48">
        <f t="shared" si="12"/>
        <v>7.4828757267023533</v>
      </c>
      <c r="G809" s="28" t="s">
        <v>552</v>
      </c>
      <c r="H809" s="23" t="s">
        <v>485</v>
      </c>
      <c r="I809" s="24" t="s">
        <v>8</v>
      </c>
      <c r="J809" s="51">
        <v>521.19000000000005</v>
      </c>
    </row>
    <row r="810" spans="1:10" x14ac:dyDescent="0.25">
      <c r="A810" s="6">
        <v>43220</v>
      </c>
      <c r="B810" s="5" t="s">
        <v>1304</v>
      </c>
      <c r="C810" s="21" t="s">
        <v>12</v>
      </c>
      <c r="D810" s="5" t="s">
        <v>792</v>
      </c>
      <c r="E810" s="8">
        <v>6000</v>
      </c>
      <c r="F810" s="48">
        <f t="shared" si="12"/>
        <v>11.512116502619005</v>
      </c>
      <c r="G810" s="28" t="s">
        <v>201</v>
      </c>
      <c r="H810" s="23" t="s">
        <v>485</v>
      </c>
      <c r="I810" s="24" t="s">
        <v>8</v>
      </c>
      <c r="J810" s="51">
        <v>521.19000000000005</v>
      </c>
    </row>
    <row r="811" spans="1:10" x14ac:dyDescent="0.25">
      <c r="A811" s="6">
        <v>43220</v>
      </c>
      <c r="B811" s="5" t="s">
        <v>1305</v>
      </c>
      <c r="C811" s="21" t="s">
        <v>12</v>
      </c>
      <c r="D811" s="5" t="s">
        <v>15</v>
      </c>
      <c r="E811" s="8">
        <v>4750</v>
      </c>
      <c r="F811" s="48">
        <f t="shared" si="12"/>
        <v>9.1137588979067132</v>
      </c>
      <c r="G811" s="28" t="s">
        <v>16</v>
      </c>
      <c r="H811" s="23" t="s">
        <v>485</v>
      </c>
      <c r="I811" s="24" t="s">
        <v>8</v>
      </c>
      <c r="J811" s="51">
        <v>521.19000000000005</v>
      </c>
    </row>
    <row r="812" spans="1:10" x14ac:dyDescent="0.25">
      <c r="A812" s="6">
        <v>43220</v>
      </c>
      <c r="B812" s="5" t="s">
        <v>1306</v>
      </c>
      <c r="C812" s="21" t="s">
        <v>12</v>
      </c>
      <c r="D812" s="5" t="s">
        <v>15</v>
      </c>
      <c r="E812" s="8">
        <v>3000</v>
      </c>
      <c r="F812" s="48">
        <f t="shared" si="12"/>
        <v>5.7560582513095024</v>
      </c>
      <c r="G812" s="28" t="s">
        <v>16</v>
      </c>
      <c r="H812" s="23" t="s">
        <v>485</v>
      </c>
      <c r="I812" s="24" t="s">
        <v>8</v>
      </c>
      <c r="J812" s="51">
        <v>521.19000000000005</v>
      </c>
    </row>
    <row r="813" spans="1:10" x14ac:dyDescent="0.25">
      <c r="A813" s="6">
        <v>43220</v>
      </c>
      <c r="B813" s="5" t="s">
        <v>1307</v>
      </c>
      <c r="C813" s="21" t="s">
        <v>12</v>
      </c>
      <c r="D813" s="5" t="s">
        <v>15</v>
      </c>
      <c r="E813" s="8">
        <v>1400</v>
      </c>
      <c r="F813" s="48">
        <f t="shared" si="12"/>
        <v>2.6861605172777678</v>
      </c>
      <c r="G813" s="28" t="s">
        <v>17</v>
      </c>
      <c r="H813" s="23" t="s">
        <v>485</v>
      </c>
      <c r="I813" s="24" t="s">
        <v>8</v>
      </c>
      <c r="J813" s="51">
        <v>521.19000000000005</v>
      </c>
    </row>
    <row r="814" spans="1:10" x14ac:dyDescent="0.25">
      <c r="A814" s="6">
        <v>43220</v>
      </c>
      <c r="B814" s="5" t="s">
        <v>1308</v>
      </c>
      <c r="C814" s="21" t="s">
        <v>12</v>
      </c>
      <c r="D814" s="5" t="s">
        <v>792</v>
      </c>
      <c r="E814" s="8">
        <v>7900</v>
      </c>
      <c r="F814" s="48">
        <f t="shared" si="12"/>
        <v>15.157620061781691</v>
      </c>
      <c r="G814" s="28" t="s">
        <v>552</v>
      </c>
      <c r="H814" s="23" t="s">
        <v>485</v>
      </c>
      <c r="I814" s="24" t="s">
        <v>8</v>
      </c>
      <c r="J814" s="51">
        <v>521.19000000000005</v>
      </c>
    </row>
    <row r="815" spans="1:10" x14ac:dyDescent="0.25">
      <c r="A815" s="6">
        <v>43220</v>
      </c>
      <c r="B815" s="5" t="s">
        <v>1309</v>
      </c>
      <c r="C815" s="21" t="s">
        <v>27</v>
      </c>
      <c r="D815" s="5" t="s">
        <v>792</v>
      </c>
      <c r="E815" s="8">
        <v>1500</v>
      </c>
      <c r="F815" s="48">
        <f t="shared" si="12"/>
        <v>2.8780291256547512</v>
      </c>
      <c r="G815" s="28" t="s">
        <v>552</v>
      </c>
      <c r="H815" s="23" t="s">
        <v>485</v>
      </c>
      <c r="I815" s="24" t="s">
        <v>8</v>
      </c>
      <c r="J815" s="51">
        <v>521.19000000000005</v>
      </c>
    </row>
    <row r="816" spans="1:10" x14ac:dyDescent="0.25">
      <c r="A816" s="6">
        <v>43220</v>
      </c>
      <c r="B816" s="5" t="s">
        <v>1310</v>
      </c>
      <c r="C816" s="21" t="s">
        <v>12</v>
      </c>
      <c r="D816" s="5" t="s">
        <v>792</v>
      </c>
      <c r="E816" s="8">
        <v>2500</v>
      </c>
      <c r="F816" s="48">
        <f t="shared" si="12"/>
        <v>4.796715209424586</v>
      </c>
      <c r="G816" s="28" t="s">
        <v>25</v>
      </c>
      <c r="H816" s="23" t="s">
        <v>485</v>
      </c>
      <c r="I816" s="24" t="s">
        <v>8</v>
      </c>
      <c r="J816" s="51">
        <v>521.19000000000005</v>
      </c>
    </row>
    <row r="817" spans="1:10" x14ac:dyDescent="0.25">
      <c r="A817" s="6">
        <v>43220</v>
      </c>
      <c r="B817" s="5" t="s">
        <v>1311</v>
      </c>
      <c r="C817" s="21" t="s">
        <v>27</v>
      </c>
      <c r="D817" s="5" t="s">
        <v>792</v>
      </c>
      <c r="E817" s="8">
        <v>1500</v>
      </c>
      <c r="F817" s="48">
        <f t="shared" si="12"/>
        <v>2.8780291256547512</v>
      </c>
      <c r="G817" s="28" t="s">
        <v>25</v>
      </c>
      <c r="H817" s="23" t="s">
        <v>485</v>
      </c>
      <c r="I817" s="24" t="s">
        <v>8</v>
      </c>
      <c r="J817" s="51">
        <v>521.19000000000005</v>
      </c>
    </row>
    <row r="818" spans="1:10" x14ac:dyDescent="0.25">
      <c r="A818" s="6">
        <v>43220</v>
      </c>
      <c r="B818" s="5" t="s">
        <v>1312</v>
      </c>
      <c r="C818" s="21" t="s">
        <v>12</v>
      </c>
      <c r="D818" s="5" t="s">
        <v>792</v>
      </c>
      <c r="E818" s="8">
        <v>1000</v>
      </c>
      <c r="F818" s="48">
        <f t="shared" si="12"/>
        <v>1.9186860837698343</v>
      </c>
      <c r="G818" s="28" t="s">
        <v>25</v>
      </c>
      <c r="H818" s="23" t="s">
        <v>485</v>
      </c>
      <c r="I818" s="24" t="s">
        <v>8</v>
      </c>
      <c r="J818" s="51">
        <v>521.19000000000005</v>
      </c>
    </row>
    <row r="819" spans="1:10" x14ac:dyDescent="0.25">
      <c r="A819" s="6">
        <v>43220</v>
      </c>
      <c r="B819" s="5" t="s">
        <v>1313</v>
      </c>
      <c r="C819" s="21" t="s">
        <v>12</v>
      </c>
      <c r="D819" s="5" t="s">
        <v>792</v>
      </c>
      <c r="E819" s="8">
        <v>7500</v>
      </c>
      <c r="F819" s="48">
        <f t="shared" si="12"/>
        <v>14.390145628273757</v>
      </c>
      <c r="G819" s="28" t="s">
        <v>550</v>
      </c>
      <c r="H819" s="23" t="s">
        <v>485</v>
      </c>
      <c r="I819" s="24" t="s">
        <v>8</v>
      </c>
      <c r="J819" s="51">
        <v>521.19000000000005</v>
      </c>
    </row>
    <row r="820" spans="1:10" x14ac:dyDescent="0.25">
      <c r="A820" s="6">
        <v>43220</v>
      </c>
      <c r="B820" s="5" t="s">
        <v>1314</v>
      </c>
      <c r="C820" s="21" t="s">
        <v>27</v>
      </c>
      <c r="D820" s="5" t="s">
        <v>792</v>
      </c>
      <c r="E820" s="8">
        <v>1500</v>
      </c>
      <c r="F820" s="48">
        <f t="shared" si="12"/>
        <v>2.8780291256547512</v>
      </c>
      <c r="G820" s="28" t="s">
        <v>550</v>
      </c>
      <c r="H820" s="23" t="s">
        <v>485</v>
      </c>
      <c r="I820" s="24" t="s">
        <v>8</v>
      </c>
      <c r="J820" s="51">
        <v>521.19000000000005</v>
      </c>
    </row>
    <row r="821" spans="1:10" x14ac:dyDescent="0.25">
      <c r="A821" s="6">
        <v>43220</v>
      </c>
      <c r="B821" s="5" t="s">
        <v>1315</v>
      </c>
      <c r="C821" s="21" t="s">
        <v>12</v>
      </c>
      <c r="D821" s="5" t="s">
        <v>792</v>
      </c>
      <c r="E821" s="8">
        <v>1500</v>
      </c>
      <c r="F821" s="48">
        <f t="shared" si="12"/>
        <v>2.8780291256547512</v>
      </c>
      <c r="G821" s="28" t="s">
        <v>550</v>
      </c>
      <c r="H821" s="23" t="s">
        <v>485</v>
      </c>
      <c r="I821" s="24" t="s">
        <v>8</v>
      </c>
      <c r="J821" s="51">
        <v>521.19000000000005</v>
      </c>
    </row>
    <row r="822" spans="1:10" x14ac:dyDescent="0.25">
      <c r="A822" s="6">
        <v>43220</v>
      </c>
      <c r="B822" s="5" t="s">
        <v>1316</v>
      </c>
      <c r="C822" s="21" t="s">
        <v>12</v>
      </c>
      <c r="D822" s="5" t="s">
        <v>10</v>
      </c>
      <c r="E822" s="8">
        <v>500</v>
      </c>
      <c r="F822" s="48">
        <f t="shared" si="12"/>
        <v>0.95934304188491715</v>
      </c>
      <c r="G822" s="28" t="s">
        <v>34</v>
      </c>
      <c r="H822" s="23" t="s">
        <v>485</v>
      </c>
      <c r="I822" s="24" t="s">
        <v>8</v>
      </c>
      <c r="J822" s="51">
        <v>521.19000000000005</v>
      </c>
    </row>
    <row r="823" spans="1:10" x14ac:dyDescent="0.25">
      <c r="A823" s="6">
        <v>43220</v>
      </c>
      <c r="B823" s="5" t="s">
        <v>1317</v>
      </c>
      <c r="C823" s="21" t="s">
        <v>1130</v>
      </c>
      <c r="D823" s="5" t="s">
        <v>10</v>
      </c>
      <c r="E823" s="8">
        <v>34360</v>
      </c>
      <c r="F823" s="48">
        <f t="shared" si="12"/>
        <v>65.926053838331498</v>
      </c>
      <c r="G823" s="28" t="s">
        <v>34</v>
      </c>
      <c r="H823" s="23" t="s">
        <v>485</v>
      </c>
      <c r="I823" s="24" t="s">
        <v>8</v>
      </c>
      <c r="J823" s="51">
        <v>521.19000000000005</v>
      </c>
    </row>
    <row r="824" spans="1:10" x14ac:dyDescent="0.25">
      <c r="A824" s="6">
        <v>43220</v>
      </c>
      <c r="B824" s="5" t="s">
        <v>1162</v>
      </c>
      <c r="C824" s="21" t="s">
        <v>12</v>
      </c>
      <c r="D824" s="5" t="s">
        <v>10</v>
      </c>
      <c r="E824" s="8">
        <v>5000</v>
      </c>
      <c r="F824" s="48">
        <f t="shared" si="12"/>
        <v>9.5934304188491719</v>
      </c>
      <c r="G824" s="28" t="s">
        <v>34</v>
      </c>
      <c r="H824" s="23" t="s">
        <v>485</v>
      </c>
      <c r="I824" s="24" t="s">
        <v>8</v>
      </c>
      <c r="J824" s="51">
        <v>521.19000000000005</v>
      </c>
    </row>
    <row r="825" spans="1:10" x14ac:dyDescent="0.25">
      <c r="A825" s="6">
        <v>43220</v>
      </c>
      <c r="B825" s="5" t="s">
        <v>1318</v>
      </c>
      <c r="C825" s="21" t="s">
        <v>22</v>
      </c>
      <c r="D825" s="5" t="s">
        <v>10</v>
      </c>
      <c r="E825" s="8">
        <v>20000</v>
      </c>
      <c r="F825" s="48">
        <f t="shared" si="12"/>
        <v>38.373721675396688</v>
      </c>
      <c r="G825" s="28" t="s">
        <v>24</v>
      </c>
      <c r="H825" s="23" t="s">
        <v>485</v>
      </c>
      <c r="I825" s="24" t="s">
        <v>8</v>
      </c>
      <c r="J825" s="51">
        <v>521.19000000000005</v>
      </c>
    </row>
    <row r="826" spans="1:10" x14ac:dyDescent="0.25">
      <c r="A826" s="6">
        <v>43220</v>
      </c>
      <c r="B826" s="5" t="s">
        <v>1319</v>
      </c>
      <c r="C826" s="21" t="s">
        <v>22</v>
      </c>
      <c r="D826" s="5" t="s">
        <v>15</v>
      </c>
      <c r="E826" s="8">
        <v>18000</v>
      </c>
      <c r="F826" s="48">
        <f t="shared" si="12"/>
        <v>34.536349507857018</v>
      </c>
      <c r="G826" s="28" t="s">
        <v>24</v>
      </c>
      <c r="H826" s="23" t="s">
        <v>485</v>
      </c>
      <c r="I826" s="24" t="s">
        <v>8</v>
      </c>
      <c r="J826" s="51">
        <v>521.19000000000005</v>
      </c>
    </row>
    <row r="827" spans="1:10" x14ac:dyDescent="0.25">
      <c r="A827" s="6">
        <v>43220</v>
      </c>
      <c r="B827" s="5" t="s">
        <v>1320</v>
      </c>
      <c r="C827" s="21" t="s">
        <v>22</v>
      </c>
      <c r="D827" s="5" t="s">
        <v>15</v>
      </c>
      <c r="E827" s="8">
        <v>20000</v>
      </c>
      <c r="F827" s="48">
        <f t="shared" si="12"/>
        <v>38.373721675396688</v>
      </c>
      <c r="G827" s="28" t="s">
        <v>24</v>
      </c>
      <c r="H827" s="23" t="s">
        <v>485</v>
      </c>
      <c r="I827" s="24" t="s">
        <v>8</v>
      </c>
      <c r="J827" s="51">
        <v>521.19000000000005</v>
      </c>
    </row>
    <row r="828" spans="1:10" x14ac:dyDescent="0.25">
      <c r="A828" s="6">
        <v>43220</v>
      </c>
      <c r="B828" s="5" t="s">
        <v>1321</v>
      </c>
      <c r="C828" s="21" t="s">
        <v>22</v>
      </c>
      <c r="D828" s="5" t="s">
        <v>19</v>
      </c>
      <c r="E828" s="8">
        <v>256000</v>
      </c>
      <c r="F828" s="48">
        <f t="shared" si="12"/>
        <v>491.18363744507758</v>
      </c>
      <c r="G828" s="28" t="s">
        <v>24</v>
      </c>
      <c r="H828" s="23" t="s">
        <v>485</v>
      </c>
      <c r="I828" s="24" t="s">
        <v>8</v>
      </c>
      <c r="J828" s="51">
        <v>521.19000000000005</v>
      </c>
    </row>
    <row r="829" spans="1:10" x14ac:dyDescent="0.25">
      <c r="A829" s="6">
        <v>43220</v>
      </c>
      <c r="B829" s="5" t="s">
        <v>1322</v>
      </c>
      <c r="C829" s="21" t="s">
        <v>22</v>
      </c>
      <c r="D829" s="5" t="s">
        <v>792</v>
      </c>
      <c r="E829" s="8">
        <v>180000</v>
      </c>
      <c r="F829" s="48">
        <f t="shared" si="12"/>
        <v>345.36349507857017</v>
      </c>
      <c r="G829" s="28" t="s">
        <v>24</v>
      </c>
      <c r="H829" s="23" t="s">
        <v>485</v>
      </c>
      <c r="I829" s="24" t="s">
        <v>8</v>
      </c>
      <c r="J829" s="51">
        <v>521.19000000000005</v>
      </c>
    </row>
    <row r="830" spans="1:10" x14ac:dyDescent="0.25">
      <c r="A830" s="6">
        <v>43220</v>
      </c>
      <c r="B830" s="5" t="s">
        <v>1323</v>
      </c>
      <c r="C830" s="21" t="s">
        <v>14</v>
      </c>
      <c r="D830" s="5" t="s">
        <v>23</v>
      </c>
      <c r="E830" s="8">
        <v>10000</v>
      </c>
      <c r="F830" s="48">
        <f t="shared" si="12"/>
        <v>19.186860837698344</v>
      </c>
      <c r="G830" s="28" t="s">
        <v>34</v>
      </c>
      <c r="H830" s="23" t="s">
        <v>485</v>
      </c>
      <c r="I830" s="24" t="s">
        <v>8</v>
      </c>
      <c r="J830" s="51">
        <v>521.19000000000005</v>
      </c>
    </row>
    <row r="831" spans="1:10" x14ac:dyDescent="0.25">
      <c r="A831" s="6">
        <v>43220</v>
      </c>
      <c r="B831" s="5" t="s">
        <v>1324</v>
      </c>
      <c r="C831" s="21" t="s">
        <v>14</v>
      </c>
      <c r="D831" s="5" t="s">
        <v>19</v>
      </c>
      <c r="E831" s="8">
        <v>4000</v>
      </c>
      <c r="F831" s="48">
        <f t="shared" si="12"/>
        <v>7.6747443350793372</v>
      </c>
      <c r="G831" s="28" t="s">
        <v>34</v>
      </c>
      <c r="H831" s="23" t="s">
        <v>485</v>
      </c>
      <c r="I831" s="24" t="s">
        <v>8</v>
      </c>
      <c r="J831" s="51">
        <v>521.19000000000005</v>
      </c>
    </row>
    <row r="832" spans="1:10" x14ac:dyDescent="0.25">
      <c r="A832" s="6">
        <v>43220</v>
      </c>
      <c r="B832" s="5" t="s">
        <v>1325</v>
      </c>
      <c r="C832" s="21" t="s">
        <v>14</v>
      </c>
      <c r="D832" s="5" t="s">
        <v>15</v>
      </c>
      <c r="E832" s="8">
        <v>4000</v>
      </c>
      <c r="F832" s="48">
        <f t="shared" si="12"/>
        <v>7.6747443350793372</v>
      </c>
      <c r="G832" s="28" t="s">
        <v>34</v>
      </c>
      <c r="H832" s="23" t="s">
        <v>485</v>
      </c>
      <c r="I832" s="24" t="s">
        <v>8</v>
      </c>
      <c r="J832" s="51">
        <v>521.19000000000005</v>
      </c>
    </row>
    <row r="833" spans="1:10" x14ac:dyDescent="0.25">
      <c r="A833" s="6">
        <v>43220</v>
      </c>
      <c r="B833" s="5" t="s">
        <v>1326</v>
      </c>
      <c r="C833" s="21" t="s">
        <v>14</v>
      </c>
      <c r="D833" s="5" t="s">
        <v>15</v>
      </c>
      <c r="E833" s="8">
        <v>4000</v>
      </c>
      <c r="F833" s="48">
        <f t="shared" si="12"/>
        <v>7.6747443350793372</v>
      </c>
      <c r="G833" s="28" t="s">
        <v>34</v>
      </c>
      <c r="H833" s="23" t="s">
        <v>485</v>
      </c>
      <c r="I833" s="24" t="s">
        <v>8</v>
      </c>
      <c r="J833" s="51">
        <v>521.19000000000005</v>
      </c>
    </row>
    <row r="834" spans="1:10" x14ac:dyDescent="0.25">
      <c r="A834" s="6">
        <v>43220</v>
      </c>
      <c r="B834" s="5" t="s">
        <v>1327</v>
      </c>
      <c r="C834" s="21" t="s">
        <v>14</v>
      </c>
      <c r="D834" s="5" t="s">
        <v>10</v>
      </c>
      <c r="E834" s="8">
        <v>4000</v>
      </c>
      <c r="F834" s="48">
        <f t="shared" si="12"/>
        <v>7.6747443350793372</v>
      </c>
      <c r="G834" s="28" t="s">
        <v>34</v>
      </c>
      <c r="H834" s="23" t="s">
        <v>485</v>
      </c>
      <c r="I834" s="24" t="s">
        <v>8</v>
      </c>
      <c r="J834" s="51">
        <v>521.19000000000005</v>
      </c>
    </row>
    <row r="835" spans="1:10" x14ac:dyDescent="0.25">
      <c r="A835" s="6">
        <v>43220</v>
      </c>
      <c r="B835" s="5" t="s">
        <v>1328</v>
      </c>
      <c r="C835" s="21" t="s">
        <v>14</v>
      </c>
      <c r="D835" s="5" t="s">
        <v>792</v>
      </c>
      <c r="E835" s="8">
        <v>4000</v>
      </c>
      <c r="F835" s="48">
        <f t="shared" si="12"/>
        <v>7.6747443350793372</v>
      </c>
      <c r="G835" s="28" t="s">
        <v>34</v>
      </c>
      <c r="H835" s="23" t="s">
        <v>485</v>
      </c>
      <c r="I835" s="24" t="s">
        <v>8</v>
      </c>
      <c r="J835" s="51">
        <v>521.19000000000005</v>
      </c>
    </row>
    <row r="836" spans="1:10" x14ac:dyDescent="0.25">
      <c r="A836" s="6">
        <v>43220</v>
      </c>
      <c r="B836" s="5" t="s">
        <v>1329</v>
      </c>
      <c r="C836" s="21" t="s">
        <v>14</v>
      </c>
      <c r="D836" s="5" t="s">
        <v>792</v>
      </c>
      <c r="E836" s="8">
        <v>4000</v>
      </c>
      <c r="F836" s="48">
        <f t="shared" ref="F836:F899" si="13">+E836/J836</f>
        <v>7.6747443350793372</v>
      </c>
      <c r="G836" s="28" t="s">
        <v>34</v>
      </c>
      <c r="H836" s="23" t="s">
        <v>485</v>
      </c>
      <c r="I836" s="24" t="s">
        <v>8</v>
      </c>
      <c r="J836" s="51">
        <v>521.19000000000005</v>
      </c>
    </row>
    <row r="837" spans="1:10" x14ac:dyDescent="0.25">
      <c r="A837" s="6">
        <v>43220</v>
      </c>
      <c r="B837" s="5" t="s">
        <v>1330</v>
      </c>
      <c r="C837" s="21" t="s">
        <v>14</v>
      </c>
      <c r="D837" s="5" t="s">
        <v>792</v>
      </c>
      <c r="E837" s="8">
        <v>4000</v>
      </c>
      <c r="F837" s="48">
        <f t="shared" si="13"/>
        <v>7.6747443350793372</v>
      </c>
      <c r="G837" s="28" t="s">
        <v>34</v>
      </c>
      <c r="H837" s="23" t="s">
        <v>485</v>
      </c>
      <c r="I837" s="24" t="s">
        <v>8</v>
      </c>
      <c r="J837" s="51">
        <v>521.19000000000005</v>
      </c>
    </row>
    <row r="838" spans="1:10" x14ac:dyDescent="0.25">
      <c r="A838" s="6">
        <v>43220</v>
      </c>
      <c r="B838" s="5" t="s">
        <v>1331</v>
      </c>
      <c r="C838" s="21" t="s">
        <v>12</v>
      </c>
      <c r="D838" s="5" t="s">
        <v>10</v>
      </c>
      <c r="E838" s="8">
        <v>2500</v>
      </c>
      <c r="F838" s="48">
        <f t="shared" si="13"/>
        <v>4.796715209424586</v>
      </c>
      <c r="G838" s="28" t="s">
        <v>34</v>
      </c>
      <c r="H838" s="23" t="s">
        <v>485</v>
      </c>
      <c r="I838" s="24" t="s">
        <v>8</v>
      </c>
      <c r="J838" s="51">
        <v>521.19000000000005</v>
      </c>
    </row>
    <row r="839" spans="1:10" x14ac:dyDescent="0.25">
      <c r="A839" s="6">
        <v>43220</v>
      </c>
      <c r="B839" s="5" t="s">
        <v>1332</v>
      </c>
      <c r="C839" s="21" t="s">
        <v>12</v>
      </c>
      <c r="D839" s="5" t="s">
        <v>19</v>
      </c>
      <c r="E839" s="8">
        <v>8000</v>
      </c>
      <c r="F839" s="48">
        <f t="shared" si="13"/>
        <v>15.349488670158674</v>
      </c>
      <c r="G839" s="28" t="s">
        <v>20</v>
      </c>
      <c r="H839" s="23" t="s">
        <v>485</v>
      </c>
      <c r="I839" s="24" t="s">
        <v>8</v>
      </c>
      <c r="J839" s="51">
        <v>521.19000000000005</v>
      </c>
    </row>
    <row r="840" spans="1:10" x14ac:dyDescent="0.25">
      <c r="A840" s="6">
        <v>43220</v>
      </c>
      <c r="B840" s="5" t="s">
        <v>1333</v>
      </c>
      <c r="C840" s="21" t="s">
        <v>22</v>
      </c>
      <c r="D840" s="5" t="s">
        <v>1334</v>
      </c>
      <c r="E840" s="8">
        <v>160000</v>
      </c>
      <c r="F840" s="48">
        <f t="shared" si="13"/>
        <v>306.9897734031735</v>
      </c>
      <c r="G840" s="28" t="s">
        <v>20</v>
      </c>
      <c r="H840" s="23" t="s">
        <v>485</v>
      </c>
      <c r="I840" s="24" t="s">
        <v>8</v>
      </c>
      <c r="J840" s="51">
        <v>521.19000000000005</v>
      </c>
    </row>
    <row r="841" spans="1:10" x14ac:dyDescent="0.25">
      <c r="A841" s="6">
        <v>43220</v>
      </c>
      <c r="B841" s="5" t="s">
        <v>1335</v>
      </c>
      <c r="C841" s="21" t="s">
        <v>12</v>
      </c>
      <c r="D841" s="5" t="s">
        <v>19</v>
      </c>
      <c r="E841" s="8">
        <v>2600</v>
      </c>
      <c r="F841" s="48">
        <f t="shared" si="13"/>
        <v>4.9885838178015689</v>
      </c>
      <c r="G841" s="28" t="s">
        <v>20</v>
      </c>
      <c r="H841" s="23" t="s">
        <v>485</v>
      </c>
      <c r="I841" s="24" t="s">
        <v>8</v>
      </c>
      <c r="J841" s="51">
        <v>521.19000000000005</v>
      </c>
    </row>
    <row r="842" spans="1:10" x14ac:dyDescent="0.25">
      <c r="A842" s="6">
        <v>43220</v>
      </c>
      <c r="B842" s="7" t="s">
        <v>1336</v>
      </c>
      <c r="C842" s="7" t="s">
        <v>30</v>
      </c>
      <c r="D842" s="9" t="s">
        <v>10</v>
      </c>
      <c r="E842" s="8">
        <v>10649</v>
      </c>
      <c r="F842" s="48">
        <f t="shared" si="13"/>
        <v>20.432088106064963</v>
      </c>
      <c r="G842" s="22" t="s">
        <v>31</v>
      </c>
      <c r="H842" s="23" t="s">
        <v>485</v>
      </c>
      <c r="I842" s="24" t="s">
        <v>8</v>
      </c>
      <c r="J842" s="51">
        <v>521.19000000000005</v>
      </c>
    </row>
    <row r="843" spans="1:10" x14ac:dyDescent="0.25">
      <c r="A843" s="6">
        <v>43222</v>
      </c>
      <c r="B843" s="7" t="s">
        <v>660</v>
      </c>
      <c r="C843" s="58" t="s">
        <v>12</v>
      </c>
      <c r="D843" s="58" t="s">
        <v>19</v>
      </c>
      <c r="E843" s="59">
        <v>7800</v>
      </c>
      <c r="F843" s="48">
        <f t="shared" si="13"/>
        <v>14.965751453404707</v>
      </c>
      <c r="G843" s="60" t="s">
        <v>20</v>
      </c>
      <c r="H843" s="23" t="s">
        <v>485</v>
      </c>
      <c r="I843" s="24" t="s">
        <v>8</v>
      </c>
      <c r="J843" s="51">
        <v>521.19000000000005</v>
      </c>
    </row>
    <row r="844" spans="1:10" x14ac:dyDescent="0.25">
      <c r="A844" s="6">
        <v>43222</v>
      </c>
      <c r="B844" s="76" t="s">
        <v>795</v>
      </c>
      <c r="C844" s="13" t="s">
        <v>12</v>
      </c>
      <c r="D844" s="13" t="s">
        <v>792</v>
      </c>
      <c r="E844" s="57">
        <v>2000</v>
      </c>
      <c r="F844" s="48">
        <f t="shared" si="13"/>
        <v>3.8373721675396686</v>
      </c>
      <c r="G844" s="19" t="s">
        <v>552</v>
      </c>
      <c r="H844" s="23" t="s">
        <v>485</v>
      </c>
      <c r="I844" s="24" t="s">
        <v>8</v>
      </c>
      <c r="J844" s="51">
        <v>521.19000000000005</v>
      </c>
    </row>
    <row r="845" spans="1:10" x14ac:dyDescent="0.25">
      <c r="A845" s="6">
        <v>43222</v>
      </c>
      <c r="B845" s="65" t="s">
        <v>796</v>
      </c>
      <c r="C845" s="25" t="s">
        <v>12</v>
      </c>
      <c r="D845" s="7" t="s">
        <v>792</v>
      </c>
      <c r="E845" s="8">
        <v>2000</v>
      </c>
      <c r="F845" s="48">
        <f t="shared" si="13"/>
        <v>3.8373721675396686</v>
      </c>
      <c r="G845" s="4" t="s">
        <v>552</v>
      </c>
      <c r="H845" s="23" t="s">
        <v>485</v>
      </c>
      <c r="I845" s="24" t="s">
        <v>8</v>
      </c>
      <c r="J845" s="51">
        <v>521.19000000000005</v>
      </c>
    </row>
    <row r="846" spans="1:10" x14ac:dyDescent="0.25">
      <c r="A846" s="6">
        <v>43222</v>
      </c>
      <c r="B846" s="2" t="s">
        <v>797</v>
      </c>
      <c r="C846" s="25" t="s">
        <v>12</v>
      </c>
      <c r="D846" s="7" t="s">
        <v>792</v>
      </c>
      <c r="E846" s="8">
        <v>1600</v>
      </c>
      <c r="F846" s="48">
        <f t="shared" si="13"/>
        <v>3.0698977340317346</v>
      </c>
      <c r="G846" s="4" t="s">
        <v>552</v>
      </c>
      <c r="H846" s="23" t="s">
        <v>485</v>
      </c>
      <c r="I846" s="24" t="s">
        <v>8</v>
      </c>
      <c r="J846" s="51">
        <v>521.19000000000005</v>
      </c>
    </row>
    <row r="847" spans="1:10" x14ac:dyDescent="0.25">
      <c r="A847" s="6">
        <v>43222</v>
      </c>
      <c r="B847" s="7" t="s">
        <v>798</v>
      </c>
      <c r="C847" s="25" t="s">
        <v>793</v>
      </c>
      <c r="D847" s="7" t="s">
        <v>792</v>
      </c>
      <c r="E847" s="8">
        <v>20000</v>
      </c>
      <c r="F847" s="48">
        <f t="shared" si="13"/>
        <v>38.373721675396688</v>
      </c>
      <c r="G847" s="4" t="s">
        <v>552</v>
      </c>
      <c r="H847" s="23" t="s">
        <v>485</v>
      </c>
      <c r="I847" s="24" t="s">
        <v>8</v>
      </c>
      <c r="J847" s="51">
        <v>521.19000000000005</v>
      </c>
    </row>
    <row r="848" spans="1:10" x14ac:dyDescent="0.25">
      <c r="A848" s="6">
        <v>43222</v>
      </c>
      <c r="B848" s="7" t="s">
        <v>799</v>
      </c>
      <c r="C848" s="25" t="s">
        <v>793</v>
      </c>
      <c r="D848" s="7" t="s">
        <v>792</v>
      </c>
      <c r="E848" s="8">
        <v>9000</v>
      </c>
      <c r="F848" s="48">
        <f t="shared" si="13"/>
        <v>17.268174753928509</v>
      </c>
      <c r="G848" s="4" t="s">
        <v>552</v>
      </c>
      <c r="H848" s="23" t="s">
        <v>485</v>
      </c>
      <c r="I848" s="24" t="s">
        <v>8</v>
      </c>
      <c r="J848" s="51">
        <v>521.19000000000005</v>
      </c>
    </row>
    <row r="849" spans="1:10" x14ac:dyDescent="0.25">
      <c r="A849" s="6">
        <v>43222</v>
      </c>
      <c r="B849" s="7" t="s">
        <v>800</v>
      </c>
      <c r="C849" s="21" t="s">
        <v>12</v>
      </c>
      <c r="D849" s="9" t="s">
        <v>792</v>
      </c>
      <c r="E849" s="8">
        <v>2200</v>
      </c>
      <c r="F849" s="48">
        <f t="shared" si="13"/>
        <v>4.2211093842936354</v>
      </c>
      <c r="G849" s="22" t="s">
        <v>552</v>
      </c>
      <c r="H849" s="23" t="s">
        <v>485</v>
      </c>
      <c r="I849" s="24" t="s">
        <v>8</v>
      </c>
      <c r="J849" s="51">
        <v>521.19000000000005</v>
      </c>
    </row>
    <row r="850" spans="1:10" x14ac:dyDescent="0.25">
      <c r="A850" s="6">
        <v>43222</v>
      </c>
      <c r="B850" s="7" t="s">
        <v>801</v>
      </c>
      <c r="C850" s="9" t="s">
        <v>12</v>
      </c>
      <c r="D850" s="9" t="s">
        <v>792</v>
      </c>
      <c r="E850" s="8">
        <v>2400</v>
      </c>
      <c r="F850" s="48">
        <f t="shared" si="13"/>
        <v>4.6048466010476021</v>
      </c>
      <c r="G850" s="22" t="s">
        <v>552</v>
      </c>
      <c r="H850" s="23" t="s">
        <v>485</v>
      </c>
      <c r="I850" s="24" t="s">
        <v>8</v>
      </c>
      <c r="J850" s="51">
        <v>521.19000000000005</v>
      </c>
    </row>
    <row r="851" spans="1:10" x14ac:dyDescent="0.25">
      <c r="A851" s="6">
        <v>43222</v>
      </c>
      <c r="B851" s="7" t="s">
        <v>802</v>
      </c>
      <c r="C851" s="21" t="s">
        <v>12</v>
      </c>
      <c r="D851" s="9" t="s">
        <v>792</v>
      </c>
      <c r="E851" s="8">
        <v>2000</v>
      </c>
      <c r="F851" s="48">
        <f t="shared" si="13"/>
        <v>3.8373721675396686</v>
      </c>
      <c r="G851" s="22" t="s">
        <v>552</v>
      </c>
      <c r="H851" s="23" t="s">
        <v>485</v>
      </c>
      <c r="I851" s="24" t="s">
        <v>8</v>
      </c>
      <c r="J851" s="51">
        <v>521.19000000000005</v>
      </c>
    </row>
    <row r="852" spans="1:10" x14ac:dyDescent="0.25">
      <c r="A852" s="6">
        <v>43222</v>
      </c>
      <c r="B852" s="7" t="s">
        <v>803</v>
      </c>
      <c r="C852" s="21" t="s">
        <v>12</v>
      </c>
      <c r="D852" s="9" t="s">
        <v>792</v>
      </c>
      <c r="E852" s="8">
        <v>1900</v>
      </c>
      <c r="F852" s="48">
        <f t="shared" si="13"/>
        <v>3.6455035591626852</v>
      </c>
      <c r="G852" s="22" t="s">
        <v>552</v>
      </c>
      <c r="H852" s="23" t="s">
        <v>485</v>
      </c>
      <c r="I852" s="24" t="s">
        <v>8</v>
      </c>
      <c r="J852" s="51">
        <v>521.19000000000005</v>
      </c>
    </row>
    <row r="853" spans="1:10" x14ac:dyDescent="0.25">
      <c r="A853" s="6">
        <v>43222</v>
      </c>
      <c r="B853" s="7" t="s">
        <v>804</v>
      </c>
      <c r="C853" s="21" t="s">
        <v>794</v>
      </c>
      <c r="D853" s="9" t="s">
        <v>792</v>
      </c>
      <c r="E853" s="8">
        <v>1000</v>
      </c>
      <c r="F853" s="48">
        <f t="shared" si="13"/>
        <v>1.9186860837698343</v>
      </c>
      <c r="G853" s="22" t="s">
        <v>552</v>
      </c>
      <c r="H853" s="23" t="s">
        <v>485</v>
      </c>
      <c r="I853" s="24" t="s">
        <v>8</v>
      </c>
      <c r="J853" s="51">
        <v>521.19000000000005</v>
      </c>
    </row>
    <row r="854" spans="1:10" x14ac:dyDescent="0.25">
      <c r="A854" s="6">
        <v>43222</v>
      </c>
      <c r="B854" s="7" t="s">
        <v>805</v>
      </c>
      <c r="C854" s="21" t="s">
        <v>794</v>
      </c>
      <c r="D854" s="9" t="s">
        <v>792</v>
      </c>
      <c r="E854" s="8">
        <v>2500</v>
      </c>
      <c r="F854" s="48">
        <f t="shared" si="13"/>
        <v>4.796715209424586</v>
      </c>
      <c r="G854" s="22" t="s">
        <v>552</v>
      </c>
      <c r="H854" s="23" t="s">
        <v>485</v>
      </c>
      <c r="I854" s="24" t="s">
        <v>8</v>
      </c>
      <c r="J854" s="51">
        <v>521.19000000000005</v>
      </c>
    </row>
    <row r="855" spans="1:10" x14ac:dyDescent="0.25">
      <c r="A855" s="6">
        <v>43222</v>
      </c>
      <c r="B855" s="7" t="s">
        <v>806</v>
      </c>
      <c r="C855" s="21" t="s">
        <v>794</v>
      </c>
      <c r="D855" s="9" t="s">
        <v>792</v>
      </c>
      <c r="E855" s="8">
        <v>1000</v>
      </c>
      <c r="F855" s="48">
        <f t="shared" si="13"/>
        <v>1.9186860837698343</v>
      </c>
      <c r="G855" s="22" t="s">
        <v>552</v>
      </c>
      <c r="H855" s="23" t="s">
        <v>485</v>
      </c>
      <c r="I855" s="24" t="s">
        <v>8</v>
      </c>
      <c r="J855" s="51">
        <v>521.19000000000005</v>
      </c>
    </row>
    <row r="856" spans="1:10" x14ac:dyDescent="0.25">
      <c r="A856" s="6">
        <v>43222</v>
      </c>
      <c r="B856" s="7" t="s">
        <v>807</v>
      </c>
      <c r="C856" s="21" t="s">
        <v>12</v>
      </c>
      <c r="D856" s="9" t="s">
        <v>792</v>
      </c>
      <c r="E856" s="8">
        <v>1800</v>
      </c>
      <c r="F856" s="48">
        <f t="shared" si="13"/>
        <v>3.4536349507857014</v>
      </c>
      <c r="G856" s="22" t="s">
        <v>25</v>
      </c>
      <c r="H856" s="23" t="s">
        <v>485</v>
      </c>
      <c r="I856" s="24" t="s">
        <v>8</v>
      </c>
      <c r="J856" s="51">
        <v>521.19000000000005</v>
      </c>
    </row>
    <row r="857" spans="1:10" x14ac:dyDescent="0.25">
      <c r="A857" s="6">
        <v>43222</v>
      </c>
      <c r="B857" s="7" t="s">
        <v>810</v>
      </c>
      <c r="C857" s="21" t="s">
        <v>12</v>
      </c>
      <c r="D857" s="9" t="s">
        <v>792</v>
      </c>
      <c r="E857" s="8">
        <v>2000</v>
      </c>
      <c r="F857" s="48">
        <f t="shared" si="13"/>
        <v>3.8373721675396686</v>
      </c>
      <c r="G857" s="22" t="s">
        <v>25</v>
      </c>
      <c r="H857" s="23" t="s">
        <v>485</v>
      </c>
      <c r="I857" s="24" t="s">
        <v>8</v>
      </c>
      <c r="J857" s="51">
        <v>521.19000000000005</v>
      </c>
    </row>
    <row r="858" spans="1:10" x14ac:dyDescent="0.25">
      <c r="A858" s="6">
        <v>43222</v>
      </c>
      <c r="B858" s="7" t="s">
        <v>809</v>
      </c>
      <c r="C858" s="21" t="s">
        <v>793</v>
      </c>
      <c r="D858" s="9" t="s">
        <v>792</v>
      </c>
      <c r="E858" s="8">
        <v>3000</v>
      </c>
      <c r="F858" s="48">
        <f t="shared" si="13"/>
        <v>5.7560582513095024</v>
      </c>
      <c r="G858" s="22" t="s">
        <v>25</v>
      </c>
      <c r="H858" s="23" t="s">
        <v>485</v>
      </c>
      <c r="I858" s="24" t="s">
        <v>8</v>
      </c>
      <c r="J858" s="51">
        <v>521.19000000000005</v>
      </c>
    </row>
    <row r="859" spans="1:10" x14ac:dyDescent="0.25">
      <c r="A859" s="6">
        <v>43222</v>
      </c>
      <c r="B859" s="7" t="s">
        <v>808</v>
      </c>
      <c r="C859" s="21" t="s">
        <v>793</v>
      </c>
      <c r="D859" s="7" t="s">
        <v>792</v>
      </c>
      <c r="E859" s="8">
        <v>9000</v>
      </c>
      <c r="F859" s="48">
        <f t="shared" si="13"/>
        <v>17.268174753928509</v>
      </c>
      <c r="G859" s="22" t="s">
        <v>25</v>
      </c>
      <c r="H859" s="23" t="s">
        <v>485</v>
      </c>
      <c r="I859" s="24" t="s">
        <v>8</v>
      </c>
      <c r="J859" s="51">
        <v>521.19000000000005</v>
      </c>
    </row>
    <row r="860" spans="1:10" x14ac:dyDescent="0.25">
      <c r="A860" s="6">
        <v>43222</v>
      </c>
      <c r="B860" s="7" t="s">
        <v>811</v>
      </c>
      <c r="C860" s="21" t="s">
        <v>794</v>
      </c>
      <c r="D860" s="9" t="s">
        <v>792</v>
      </c>
      <c r="E860" s="8">
        <v>1500</v>
      </c>
      <c r="F860" s="48">
        <f t="shared" si="13"/>
        <v>2.8780291256547512</v>
      </c>
      <c r="G860" s="22" t="s">
        <v>25</v>
      </c>
      <c r="H860" s="23" t="s">
        <v>485</v>
      </c>
      <c r="I860" s="24" t="s">
        <v>8</v>
      </c>
      <c r="J860" s="51">
        <v>521.19000000000005</v>
      </c>
    </row>
    <row r="861" spans="1:10" x14ac:dyDescent="0.25">
      <c r="A861" s="6">
        <v>43222</v>
      </c>
      <c r="B861" s="7" t="s">
        <v>812</v>
      </c>
      <c r="C861" s="21" t="s">
        <v>12</v>
      </c>
      <c r="D861" s="7" t="s">
        <v>792</v>
      </c>
      <c r="E861" s="8">
        <v>2300</v>
      </c>
      <c r="F861" s="48">
        <f t="shared" si="13"/>
        <v>4.4129779926706183</v>
      </c>
      <c r="G861" s="22" t="s">
        <v>25</v>
      </c>
      <c r="H861" s="23" t="s">
        <v>485</v>
      </c>
      <c r="I861" s="24" t="s">
        <v>8</v>
      </c>
      <c r="J861" s="51">
        <v>521.19000000000005</v>
      </c>
    </row>
    <row r="862" spans="1:10" x14ac:dyDescent="0.25">
      <c r="A862" s="6">
        <v>43222</v>
      </c>
      <c r="B862" s="7" t="s">
        <v>813</v>
      </c>
      <c r="C862" s="21" t="s">
        <v>793</v>
      </c>
      <c r="D862" s="9" t="s">
        <v>792</v>
      </c>
      <c r="E862" s="8">
        <v>3000</v>
      </c>
      <c r="F862" s="48">
        <f t="shared" si="13"/>
        <v>5.7560582513095024</v>
      </c>
      <c r="G862" s="22" t="s">
        <v>25</v>
      </c>
      <c r="H862" s="23" t="s">
        <v>485</v>
      </c>
      <c r="I862" s="24" t="s">
        <v>8</v>
      </c>
      <c r="J862" s="51">
        <v>521.19000000000005</v>
      </c>
    </row>
    <row r="863" spans="1:10" x14ac:dyDescent="0.25">
      <c r="A863" s="6">
        <v>43222</v>
      </c>
      <c r="B863" s="7" t="s">
        <v>814</v>
      </c>
      <c r="C863" s="21" t="s">
        <v>793</v>
      </c>
      <c r="D863" s="9" t="s">
        <v>792</v>
      </c>
      <c r="E863" s="8">
        <v>9000</v>
      </c>
      <c r="F863" s="48">
        <f t="shared" si="13"/>
        <v>17.268174753928509</v>
      </c>
      <c r="G863" s="22" t="s">
        <v>25</v>
      </c>
      <c r="H863" s="23" t="s">
        <v>485</v>
      </c>
      <c r="I863" s="24" t="s">
        <v>8</v>
      </c>
      <c r="J863" s="51">
        <v>521.19000000000005</v>
      </c>
    </row>
    <row r="864" spans="1:10" x14ac:dyDescent="0.25">
      <c r="A864" s="6">
        <v>43222</v>
      </c>
      <c r="B864" s="7" t="s">
        <v>815</v>
      </c>
      <c r="C864" s="21" t="s">
        <v>794</v>
      </c>
      <c r="D864" s="9" t="s">
        <v>792</v>
      </c>
      <c r="E864" s="8">
        <v>4500</v>
      </c>
      <c r="F864" s="48">
        <f t="shared" si="13"/>
        <v>8.6340873769642545</v>
      </c>
      <c r="G864" s="22" t="s">
        <v>25</v>
      </c>
      <c r="H864" s="23" t="s">
        <v>485</v>
      </c>
      <c r="I864" s="24" t="s">
        <v>8</v>
      </c>
      <c r="J864" s="51">
        <v>521.19000000000005</v>
      </c>
    </row>
    <row r="865" spans="1:10" x14ac:dyDescent="0.25">
      <c r="A865" s="6">
        <v>43222</v>
      </c>
      <c r="B865" s="7" t="s">
        <v>816</v>
      </c>
      <c r="C865" s="21" t="s">
        <v>12</v>
      </c>
      <c r="D865" s="9" t="s">
        <v>792</v>
      </c>
      <c r="E865" s="8">
        <v>1000</v>
      </c>
      <c r="F865" s="48">
        <f t="shared" si="13"/>
        <v>1.9186860837698343</v>
      </c>
      <c r="G865" s="22" t="s">
        <v>25</v>
      </c>
      <c r="H865" s="23" t="s">
        <v>485</v>
      </c>
      <c r="I865" s="24" t="s">
        <v>8</v>
      </c>
      <c r="J865" s="51">
        <v>521.19000000000005</v>
      </c>
    </row>
    <row r="866" spans="1:10" x14ac:dyDescent="0.25">
      <c r="A866" s="6">
        <v>43222</v>
      </c>
      <c r="B866" s="7" t="s">
        <v>817</v>
      </c>
      <c r="C866" s="21" t="s">
        <v>12</v>
      </c>
      <c r="D866" s="9" t="s">
        <v>792</v>
      </c>
      <c r="E866" s="8">
        <v>1000</v>
      </c>
      <c r="F866" s="48">
        <f t="shared" si="13"/>
        <v>1.9186860837698343</v>
      </c>
      <c r="G866" s="22" t="s">
        <v>25</v>
      </c>
      <c r="H866" s="23" t="s">
        <v>485</v>
      </c>
      <c r="I866" s="24" t="s">
        <v>8</v>
      </c>
      <c r="J866" s="51">
        <v>521.19000000000005</v>
      </c>
    </row>
    <row r="867" spans="1:10" x14ac:dyDescent="0.25">
      <c r="A867" s="6">
        <v>43222</v>
      </c>
      <c r="B867" s="7" t="s">
        <v>818</v>
      </c>
      <c r="C867" s="21" t="s">
        <v>793</v>
      </c>
      <c r="D867" s="9" t="s">
        <v>792</v>
      </c>
      <c r="E867" s="8">
        <v>3000</v>
      </c>
      <c r="F867" s="48">
        <f t="shared" si="13"/>
        <v>5.7560582513095024</v>
      </c>
      <c r="G867" s="22" t="s">
        <v>25</v>
      </c>
      <c r="H867" s="23" t="s">
        <v>485</v>
      </c>
      <c r="I867" s="24" t="s">
        <v>8</v>
      </c>
      <c r="J867" s="51">
        <v>521.19000000000005</v>
      </c>
    </row>
    <row r="868" spans="1:10" x14ac:dyDescent="0.25">
      <c r="A868" s="6">
        <v>43222</v>
      </c>
      <c r="B868" s="7" t="s">
        <v>819</v>
      </c>
      <c r="C868" s="21" t="s">
        <v>12</v>
      </c>
      <c r="D868" s="9" t="s">
        <v>792</v>
      </c>
      <c r="E868" s="8">
        <v>2000</v>
      </c>
      <c r="F868" s="48">
        <f t="shared" si="13"/>
        <v>3.8373721675396686</v>
      </c>
      <c r="G868" s="22" t="s">
        <v>550</v>
      </c>
      <c r="H868" s="23" t="s">
        <v>485</v>
      </c>
      <c r="I868" s="24" t="s">
        <v>8</v>
      </c>
      <c r="J868" s="51">
        <v>521.19000000000005</v>
      </c>
    </row>
    <row r="869" spans="1:10" x14ac:dyDescent="0.25">
      <c r="A869" s="6">
        <v>43222</v>
      </c>
      <c r="B869" s="7" t="s">
        <v>820</v>
      </c>
      <c r="C869" s="21" t="s">
        <v>12</v>
      </c>
      <c r="D869" s="9" t="s">
        <v>792</v>
      </c>
      <c r="E869" s="8">
        <v>1200</v>
      </c>
      <c r="F869" s="48">
        <f t="shared" si="13"/>
        <v>2.3024233005238011</v>
      </c>
      <c r="G869" s="22" t="s">
        <v>550</v>
      </c>
      <c r="H869" s="23" t="s">
        <v>485</v>
      </c>
      <c r="I869" s="24" t="s">
        <v>8</v>
      </c>
      <c r="J869" s="51">
        <v>521.19000000000005</v>
      </c>
    </row>
    <row r="870" spans="1:10" x14ac:dyDescent="0.25">
      <c r="A870" s="6">
        <v>43222</v>
      </c>
      <c r="B870" s="7" t="s">
        <v>821</v>
      </c>
      <c r="C870" s="21" t="s">
        <v>12</v>
      </c>
      <c r="D870" s="9" t="s">
        <v>792</v>
      </c>
      <c r="E870" s="8">
        <v>10000</v>
      </c>
      <c r="F870" s="48">
        <f t="shared" si="13"/>
        <v>19.186860837698344</v>
      </c>
      <c r="G870" s="22" t="s">
        <v>550</v>
      </c>
      <c r="H870" s="23" t="s">
        <v>485</v>
      </c>
      <c r="I870" s="24" t="s">
        <v>8</v>
      </c>
      <c r="J870" s="51">
        <v>521.19000000000005</v>
      </c>
    </row>
    <row r="871" spans="1:10" x14ac:dyDescent="0.25">
      <c r="A871" s="6">
        <v>43222</v>
      </c>
      <c r="B871" s="52" t="s">
        <v>822</v>
      </c>
      <c r="C871" s="21" t="s">
        <v>12</v>
      </c>
      <c r="D871" s="9" t="s">
        <v>792</v>
      </c>
      <c r="E871" s="8">
        <v>2400</v>
      </c>
      <c r="F871" s="48">
        <f t="shared" si="13"/>
        <v>4.6048466010476021</v>
      </c>
      <c r="G871" s="22" t="s">
        <v>550</v>
      </c>
      <c r="H871" s="23" t="s">
        <v>485</v>
      </c>
      <c r="I871" s="24" t="s">
        <v>8</v>
      </c>
      <c r="J871" s="51">
        <v>521.19000000000005</v>
      </c>
    </row>
    <row r="872" spans="1:10" x14ac:dyDescent="0.25">
      <c r="A872" s="6">
        <v>43222</v>
      </c>
      <c r="B872" s="7" t="s">
        <v>823</v>
      </c>
      <c r="C872" s="21" t="s">
        <v>793</v>
      </c>
      <c r="D872" s="9" t="s">
        <v>792</v>
      </c>
      <c r="E872" s="8">
        <v>3000</v>
      </c>
      <c r="F872" s="48">
        <f t="shared" si="13"/>
        <v>5.7560582513095024</v>
      </c>
      <c r="G872" s="22" t="s">
        <v>550</v>
      </c>
      <c r="H872" s="23" t="s">
        <v>485</v>
      </c>
      <c r="I872" s="24" t="s">
        <v>8</v>
      </c>
      <c r="J872" s="51">
        <v>521.19000000000005</v>
      </c>
    </row>
    <row r="873" spans="1:10" x14ac:dyDescent="0.25">
      <c r="A873" s="6">
        <v>43222</v>
      </c>
      <c r="B873" s="7" t="s">
        <v>824</v>
      </c>
      <c r="C873" s="21" t="s">
        <v>794</v>
      </c>
      <c r="D873" s="9" t="s">
        <v>792</v>
      </c>
      <c r="E873" s="8">
        <v>3000</v>
      </c>
      <c r="F873" s="48">
        <f t="shared" si="13"/>
        <v>5.7560582513095024</v>
      </c>
      <c r="G873" s="22" t="s">
        <v>550</v>
      </c>
      <c r="H873" s="23" t="s">
        <v>485</v>
      </c>
      <c r="I873" s="24" t="s">
        <v>8</v>
      </c>
      <c r="J873" s="51">
        <v>521.19000000000005</v>
      </c>
    </row>
    <row r="874" spans="1:10" x14ac:dyDescent="0.25">
      <c r="A874" s="6">
        <v>43222</v>
      </c>
      <c r="B874" s="7" t="s">
        <v>825</v>
      </c>
      <c r="C874" s="21" t="s">
        <v>793</v>
      </c>
      <c r="D874" s="9" t="s">
        <v>792</v>
      </c>
      <c r="E874" s="8">
        <v>10000</v>
      </c>
      <c r="F874" s="48">
        <f t="shared" si="13"/>
        <v>19.186860837698344</v>
      </c>
      <c r="G874" s="4" t="s">
        <v>550</v>
      </c>
      <c r="H874" s="23" t="s">
        <v>485</v>
      </c>
      <c r="I874" s="24" t="s">
        <v>8</v>
      </c>
      <c r="J874" s="51">
        <v>521.19000000000005</v>
      </c>
    </row>
    <row r="875" spans="1:10" x14ac:dyDescent="0.25">
      <c r="A875" s="6">
        <v>43222</v>
      </c>
      <c r="B875" s="7" t="s">
        <v>826</v>
      </c>
      <c r="C875" s="21" t="s">
        <v>793</v>
      </c>
      <c r="D875" s="9" t="s">
        <v>792</v>
      </c>
      <c r="E875" s="8">
        <v>3000</v>
      </c>
      <c r="F875" s="48">
        <f t="shared" si="13"/>
        <v>5.7560582513095024</v>
      </c>
      <c r="G875" s="22" t="s">
        <v>550</v>
      </c>
      <c r="H875" s="23" t="s">
        <v>485</v>
      </c>
      <c r="I875" s="24" t="s">
        <v>8</v>
      </c>
      <c r="J875" s="51">
        <v>521.19000000000005</v>
      </c>
    </row>
    <row r="876" spans="1:10" x14ac:dyDescent="0.25">
      <c r="A876" s="6">
        <v>43222</v>
      </c>
      <c r="B876" s="7" t="s">
        <v>827</v>
      </c>
      <c r="C876" s="21" t="s">
        <v>12</v>
      </c>
      <c r="D876" s="9" t="s">
        <v>792</v>
      </c>
      <c r="E876" s="8">
        <v>1800</v>
      </c>
      <c r="F876" s="48">
        <f t="shared" si="13"/>
        <v>3.4536349507857014</v>
      </c>
      <c r="G876" s="22" t="s">
        <v>550</v>
      </c>
      <c r="H876" s="23" t="s">
        <v>485</v>
      </c>
      <c r="I876" s="24" t="s">
        <v>8</v>
      </c>
      <c r="J876" s="51">
        <v>521.19000000000005</v>
      </c>
    </row>
    <row r="877" spans="1:10" x14ac:dyDescent="0.25">
      <c r="A877" s="6">
        <v>43222</v>
      </c>
      <c r="B877" s="7" t="s">
        <v>828</v>
      </c>
      <c r="C877" s="21" t="s">
        <v>794</v>
      </c>
      <c r="D877" s="9" t="s">
        <v>792</v>
      </c>
      <c r="E877" s="8">
        <v>1000</v>
      </c>
      <c r="F877" s="48">
        <f t="shared" si="13"/>
        <v>1.9186860837698343</v>
      </c>
      <c r="G877" s="22" t="s">
        <v>550</v>
      </c>
      <c r="H877" s="23" t="s">
        <v>485</v>
      </c>
      <c r="I877" s="24" t="s">
        <v>8</v>
      </c>
      <c r="J877" s="51">
        <v>521.19000000000005</v>
      </c>
    </row>
    <row r="878" spans="1:10" x14ac:dyDescent="0.25">
      <c r="A878" s="6">
        <v>43222</v>
      </c>
      <c r="B878" s="7" t="s">
        <v>829</v>
      </c>
      <c r="C878" s="21" t="s">
        <v>12</v>
      </c>
      <c r="D878" s="9" t="s">
        <v>792</v>
      </c>
      <c r="E878" s="8">
        <v>1600</v>
      </c>
      <c r="F878" s="48">
        <f t="shared" si="13"/>
        <v>3.0698977340317346</v>
      </c>
      <c r="G878" s="22" t="s">
        <v>550</v>
      </c>
      <c r="H878" s="23" t="s">
        <v>485</v>
      </c>
      <c r="I878" s="24" t="s">
        <v>8</v>
      </c>
      <c r="J878" s="51">
        <v>521.19000000000005</v>
      </c>
    </row>
    <row r="879" spans="1:10" x14ac:dyDescent="0.25">
      <c r="A879" s="6">
        <v>43222</v>
      </c>
      <c r="B879" s="7" t="s">
        <v>830</v>
      </c>
      <c r="C879" s="21" t="s">
        <v>793</v>
      </c>
      <c r="D879" s="9" t="s">
        <v>792</v>
      </c>
      <c r="E879" s="8">
        <v>3000</v>
      </c>
      <c r="F879" s="48">
        <f t="shared" si="13"/>
        <v>5.7560582513095024</v>
      </c>
      <c r="G879" s="22" t="s">
        <v>550</v>
      </c>
      <c r="H879" s="23" t="s">
        <v>485</v>
      </c>
      <c r="I879" s="24" t="s">
        <v>8</v>
      </c>
      <c r="J879" s="51">
        <v>521.19000000000005</v>
      </c>
    </row>
    <row r="880" spans="1:10" x14ac:dyDescent="0.25">
      <c r="A880" s="6">
        <v>43222</v>
      </c>
      <c r="B880" s="7" t="s">
        <v>831</v>
      </c>
      <c r="C880" s="21" t="s">
        <v>12</v>
      </c>
      <c r="D880" s="9" t="s">
        <v>792</v>
      </c>
      <c r="E880" s="8">
        <v>2000</v>
      </c>
      <c r="F880" s="48">
        <f t="shared" si="13"/>
        <v>3.8373721675396686</v>
      </c>
      <c r="G880" s="22" t="s">
        <v>550</v>
      </c>
      <c r="H880" s="23" t="s">
        <v>485</v>
      </c>
      <c r="I880" s="24" t="s">
        <v>8</v>
      </c>
      <c r="J880" s="51">
        <v>521.19000000000005</v>
      </c>
    </row>
    <row r="881" spans="1:10" x14ac:dyDescent="0.25">
      <c r="A881" s="6">
        <v>43222</v>
      </c>
      <c r="B881" s="7" t="s">
        <v>832</v>
      </c>
      <c r="C881" s="21" t="s">
        <v>12</v>
      </c>
      <c r="D881" s="5" t="s">
        <v>792</v>
      </c>
      <c r="E881" s="8">
        <v>1200</v>
      </c>
      <c r="F881" s="48">
        <f t="shared" si="13"/>
        <v>2.3024233005238011</v>
      </c>
      <c r="G881" s="28" t="s">
        <v>550</v>
      </c>
      <c r="H881" s="23" t="s">
        <v>485</v>
      </c>
      <c r="I881" s="24" t="s">
        <v>8</v>
      </c>
      <c r="J881" s="51">
        <v>521.19000000000005</v>
      </c>
    </row>
    <row r="882" spans="1:10" x14ac:dyDescent="0.25">
      <c r="A882" s="6">
        <v>43222</v>
      </c>
      <c r="B882" s="7" t="s">
        <v>833</v>
      </c>
      <c r="C882" s="21" t="s">
        <v>22</v>
      </c>
      <c r="D882" s="5" t="s">
        <v>10</v>
      </c>
      <c r="E882" s="8">
        <v>240000</v>
      </c>
      <c r="F882" s="48">
        <f t="shared" si="13"/>
        <v>460.48466010476022</v>
      </c>
      <c r="G882" s="28" t="s">
        <v>31</v>
      </c>
      <c r="H882" s="23" t="s">
        <v>485</v>
      </c>
      <c r="I882" s="24" t="s">
        <v>8</v>
      </c>
      <c r="J882" s="51">
        <v>521.19000000000005</v>
      </c>
    </row>
    <row r="883" spans="1:10" x14ac:dyDescent="0.25">
      <c r="A883" s="6">
        <v>43222</v>
      </c>
      <c r="B883" s="7" t="s">
        <v>835</v>
      </c>
      <c r="C883" s="21" t="s">
        <v>12</v>
      </c>
      <c r="D883" s="5" t="s">
        <v>15</v>
      </c>
      <c r="E883" s="27">
        <v>9000</v>
      </c>
      <c r="F883" s="48">
        <f t="shared" si="13"/>
        <v>17.268174753928509</v>
      </c>
      <c r="G883" s="30" t="s">
        <v>16</v>
      </c>
      <c r="H883" s="23" t="s">
        <v>485</v>
      </c>
      <c r="I883" s="24" t="s">
        <v>8</v>
      </c>
      <c r="J883" s="51">
        <v>521.19000000000005</v>
      </c>
    </row>
    <row r="884" spans="1:10" x14ac:dyDescent="0.25">
      <c r="A884" s="6">
        <v>43222</v>
      </c>
      <c r="B884" s="7" t="s">
        <v>834</v>
      </c>
      <c r="C884" s="21" t="s">
        <v>12</v>
      </c>
      <c r="D884" s="5" t="s">
        <v>15</v>
      </c>
      <c r="E884" s="27">
        <v>4200</v>
      </c>
      <c r="F884" s="48">
        <f t="shared" si="13"/>
        <v>8.0584815518333031</v>
      </c>
      <c r="G884" s="30" t="s">
        <v>17</v>
      </c>
      <c r="H884" s="23" t="s">
        <v>485</v>
      </c>
      <c r="I884" s="24" t="s">
        <v>8</v>
      </c>
      <c r="J884" s="51">
        <v>521.19000000000005</v>
      </c>
    </row>
    <row r="885" spans="1:10" x14ac:dyDescent="0.25">
      <c r="A885" s="6">
        <v>43222</v>
      </c>
      <c r="B885" s="7" t="s">
        <v>836</v>
      </c>
      <c r="C885" s="21" t="s">
        <v>12</v>
      </c>
      <c r="D885" s="5" t="s">
        <v>15</v>
      </c>
      <c r="E885" s="27">
        <v>3000</v>
      </c>
      <c r="F885" s="48">
        <f t="shared" si="13"/>
        <v>5.7560582513095024</v>
      </c>
      <c r="G885" s="30" t="s">
        <v>16</v>
      </c>
      <c r="H885" s="23" t="s">
        <v>485</v>
      </c>
      <c r="I885" s="24" t="s">
        <v>8</v>
      </c>
      <c r="J885" s="51">
        <v>521.19000000000005</v>
      </c>
    </row>
    <row r="886" spans="1:10" x14ac:dyDescent="0.25">
      <c r="A886" s="6">
        <v>43222</v>
      </c>
      <c r="B886" s="7" t="s">
        <v>837</v>
      </c>
      <c r="C886" s="21" t="s">
        <v>12</v>
      </c>
      <c r="D886" s="5" t="s">
        <v>15</v>
      </c>
      <c r="E886" s="27">
        <f>4000-1500</f>
        <v>2500</v>
      </c>
      <c r="F886" s="48">
        <f t="shared" si="13"/>
        <v>4.796715209424586</v>
      </c>
      <c r="G886" s="30" t="s">
        <v>16</v>
      </c>
      <c r="H886" s="23" t="s">
        <v>485</v>
      </c>
      <c r="I886" s="24" t="s">
        <v>8</v>
      </c>
      <c r="J886" s="51">
        <v>521.19000000000005</v>
      </c>
    </row>
    <row r="887" spans="1:10" x14ac:dyDescent="0.25">
      <c r="A887" s="6">
        <v>43222</v>
      </c>
      <c r="B887" s="7" t="s">
        <v>838</v>
      </c>
      <c r="C887" s="21" t="s">
        <v>12</v>
      </c>
      <c r="D887" s="5" t="s">
        <v>10</v>
      </c>
      <c r="E887" s="27">
        <v>5000</v>
      </c>
      <c r="F887" s="48">
        <f t="shared" si="13"/>
        <v>9.5934304188491719</v>
      </c>
      <c r="G887" s="30" t="s">
        <v>34</v>
      </c>
      <c r="H887" s="23" t="s">
        <v>485</v>
      </c>
      <c r="I887" s="24" t="s">
        <v>8</v>
      </c>
      <c r="J887" s="51">
        <v>521.19000000000005</v>
      </c>
    </row>
    <row r="888" spans="1:10" x14ac:dyDescent="0.25">
      <c r="A888" s="6">
        <v>43222</v>
      </c>
      <c r="B888" s="7" t="s">
        <v>839</v>
      </c>
      <c r="C888" s="21" t="s">
        <v>12</v>
      </c>
      <c r="D888" s="5" t="s">
        <v>19</v>
      </c>
      <c r="E888" s="27">
        <v>4000</v>
      </c>
      <c r="F888" s="48">
        <f t="shared" si="13"/>
        <v>7.6747443350793372</v>
      </c>
      <c r="G888" s="30" t="s">
        <v>20</v>
      </c>
      <c r="H888" s="23" t="s">
        <v>485</v>
      </c>
      <c r="I888" s="24" t="s">
        <v>8</v>
      </c>
      <c r="J888" s="51">
        <v>521.19000000000005</v>
      </c>
    </row>
    <row r="889" spans="1:10" x14ac:dyDescent="0.25">
      <c r="A889" s="6">
        <v>43224</v>
      </c>
      <c r="B889" s="7" t="s">
        <v>926</v>
      </c>
      <c r="C889" s="21" t="s">
        <v>840</v>
      </c>
      <c r="D889" s="5" t="s">
        <v>10</v>
      </c>
      <c r="E889" s="27">
        <v>5500</v>
      </c>
      <c r="F889" s="48">
        <f t="shared" si="13"/>
        <v>10.552773460734088</v>
      </c>
      <c r="G889" s="30" t="s">
        <v>24</v>
      </c>
      <c r="H889" s="23" t="s">
        <v>485</v>
      </c>
      <c r="I889" s="24" t="s">
        <v>8</v>
      </c>
      <c r="J889" s="51">
        <v>521.19000000000005</v>
      </c>
    </row>
    <row r="890" spans="1:10" x14ac:dyDescent="0.25">
      <c r="A890" s="6">
        <v>43224</v>
      </c>
      <c r="B890" s="7" t="s">
        <v>925</v>
      </c>
      <c r="C890" s="21" t="s">
        <v>12</v>
      </c>
      <c r="D890" s="5" t="s">
        <v>10</v>
      </c>
      <c r="E890" s="27">
        <v>500</v>
      </c>
      <c r="F890" s="48">
        <f t="shared" si="13"/>
        <v>0.95934304188491715</v>
      </c>
      <c r="G890" s="30" t="s">
        <v>24</v>
      </c>
      <c r="H890" s="23" t="s">
        <v>485</v>
      </c>
      <c r="I890" s="24" t="s">
        <v>8</v>
      </c>
      <c r="J890" s="51">
        <v>521.19000000000005</v>
      </c>
    </row>
    <row r="891" spans="1:10" x14ac:dyDescent="0.25">
      <c r="A891" s="6">
        <v>43227</v>
      </c>
      <c r="B891" s="7" t="s">
        <v>841</v>
      </c>
      <c r="C891" s="21" t="s">
        <v>12</v>
      </c>
      <c r="D891" s="5" t="s">
        <v>15</v>
      </c>
      <c r="E891" s="27">
        <v>5000</v>
      </c>
      <c r="F891" s="48">
        <f t="shared" si="13"/>
        <v>9.5934304188491719</v>
      </c>
      <c r="G891" s="30" t="s">
        <v>17</v>
      </c>
      <c r="H891" s="23" t="s">
        <v>485</v>
      </c>
      <c r="I891" s="24" t="s">
        <v>8</v>
      </c>
      <c r="J891" s="51">
        <v>521.19000000000005</v>
      </c>
    </row>
    <row r="892" spans="1:10" x14ac:dyDescent="0.25">
      <c r="A892" s="6">
        <v>43227</v>
      </c>
      <c r="B892" s="7" t="s">
        <v>661</v>
      </c>
      <c r="C892" s="21" t="s">
        <v>12</v>
      </c>
      <c r="D892" s="5" t="s">
        <v>10</v>
      </c>
      <c r="E892" s="27">
        <v>5000</v>
      </c>
      <c r="F892" s="48">
        <f t="shared" si="13"/>
        <v>9.5934304188491719</v>
      </c>
      <c r="G892" s="30" t="s">
        <v>34</v>
      </c>
      <c r="H892" s="23" t="s">
        <v>485</v>
      </c>
      <c r="I892" s="24" t="s">
        <v>8</v>
      </c>
      <c r="J892" s="51">
        <v>521.19000000000005</v>
      </c>
    </row>
    <row r="893" spans="1:10" x14ac:dyDescent="0.25">
      <c r="A893" s="6">
        <v>43227</v>
      </c>
      <c r="B893" s="7" t="s">
        <v>842</v>
      </c>
      <c r="C893" s="21" t="s">
        <v>14</v>
      </c>
      <c r="D893" s="5" t="s">
        <v>23</v>
      </c>
      <c r="E893" s="27">
        <v>10000</v>
      </c>
      <c r="F893" s="48">
        <f t="shared" si="13"/>
        <v>19.186860837698344</v>
      </c>
      <c r="G893" s="22" t="s">
        <v>34</v>
      </c>
      <c r="H893" s="23" t="s">
        <v>485</v>
      </c>
      <c r="I893" s="24" t="s">
        <v>8</v>
      </c>
      <c r="J893" s="51">
        <v>521.19000000000005</v>
      </c>
    </row>
    <row r="894" spans="1:10" x14ac:dyDescent="0.25">
      <c r="A894" s="6">
        <v>43227</v>
      </c>
      <c r="B894" s="7" t="s">
        <v>843</v>
      </c>
      <c r="C894" s="21" t="s">
        <v>14</v>
      </c>
      <c r="D894" s="5" t="s">
        <v>19</v>
      </c>
      <c r="E894" s="8">
        <v>4000</v>
      </c>
      <c r="F894" s="48">
        <f t="shared" si="13"/>
        <v>7.6747443350793372</v>
      </c>
      <c r="G894" s="22" t="s">
        <v>34</v>
      </c>
      <c r="H894" s="23" t="s">
        <v>485</v>
      </c>
      <c r="I894" s="24" t="s">
        <v>8</v>
      </c>
      <c r="J894" s="51">
        <v>521.19000000000005</v>
      </c>
    </row>
    <row r="895" spans="1:10" x14ac:dyDescent="0.25">
      <c r="A895" s="6">
        <v>43227</v>
      </c>
      <c r="B895" s="7" t="s">
        <v>844</v>
      </c>
      <c r="C895" s="21" t="s">
        <v>14</v>
      </c>
      <c r="D895" s="9" t="s">
        <v>15</v>
      </c>
      <c r="E895" s="8">
        <v>3000</v>
      </c>
      <c r="F895" s="48">
        <f t="shared" si="13"/>
        <v>5.7560582513095024</v>
      </c>
      <c r="G895" s="22" t="s">
        <v>34</v>
      </c>
      <c r="H895" s="23" t="s">
        <v>485</v>
      </c>
      <c r="I895" s="24" t="s">
        <v>8</v>
      </c>
      <c r="J895" s="51">
        <v>521.19000000000005</v>
      </c>
    </row>
    <row r="896" spans="1:10" x14ac:dyDescent="0.25">
      <c r="A896" s="6">
        <v>43227</v>
      </c>
      <c r="B896" s="7" t="s">
        <v>845</v>
      </c>
      <c r="C896" s="21" t="s">
        <v>14</v>
      </c>
      <c r="D896" s="9" t="s">
        <v>15</v>
      </c>
      <c r="E896" s="8">
        <v>4000</v>
      </c>
      <c r="F896" s="48">
        <f t="shared" si="13"/>
        <v>7.6747443350793372</v>
      </c>
      <c r="G896" s="22" t="s">
        <v>34</v>
      </c>
      <c r="H896" s="23" t="s">
        <v>485</v>
      </c>
      <c r="I896" s="24" t="s">
        <v>8</v>
      </c>
      <c r="J896" s="51">
        <v>521.19000000000005</v>
      </c>
    </row>
    <row r="897" spans="1:10" x14ac:dyDescent="0.25">
      <c r="A897" s="6">
        <v>43227</v>
      </c>
      <c r="B897" s="7" t="s">
        <v>846</v>
      </c>
      <c r="C897" s="21" t="s">
        <v>14</v>
      </c>
      <c r="D897" s="9" t="s">
        <v>10</v>
      </c>
      <c r="E897" s="8">
        <v>4000</v>
      </c>
      <c r="F897" s="48">
        <f t="shared" si="13"/>
        <v>7.6747443350793372</v>
      </c>
      <c r="G897" s="22" t="s">
        <v>34</v>
      </c>
      <c r="H897" s="23" t="s">
        <v>485</v>
      </c>
      <c r="I897" s="24" t="s">
        <v>8</v>
      </c>
      <c r="J897" s="51">
        <v>521.19000000000005</v>
      </c>
    </row>
    <row r="898" spans="1:10" x14ac:dyDescent="0.25">
      <c r="A898" s="6">
        <v>43227</v>
      </c>
      <c r="B898" s="7" t="s">
        <v>847</v>
      </c>
      <c r="C898" s="21" t="s">
        <v>14</v>
      </c>
      <c r="D898" s="9" t="s">
        <v>792</v>
      </c>
      <c r="E898" s="8">
        <v>4000</v>
      </c>
      <c r="F898" s="48">
        <f t="shared" si="13"/>
        <v>7.6747443350793372</v>
      </c>
      <c r="G898" s="22" t="s">
        <v>34</v>
      </c>
      <c r="H898" s="23" t="s">
        <v>485</v>
      </c>
      <c r="I898" s="24" t="s">
        <v>8</v>
      </c>
      <c r="J898" s="51">
        <v>521.19000000000005</v>
      </c>
    </row>
    <row r="899" spans="1:10" x14ac:dyDescent="0.25">
      <c r="A899" s="6">
        <v>43227</v>
      </c>
      <c r="B899" s="7" t="s">
        <v>848</v>
      </c>
      <c r="C899" s="21" t="s">
        <v>14</v>
      </c>
      <c r="D899" s="9" t="s">
        <v>792</v>
      </c>
      <c r="E899" s="8">
        <v>4000</v>
      </c>
      <c r="F899" s="48">
        <f t="shared" si="13"/>
        <v>7.6747443350793372</v>
      </c>
      <c r="G899" s="22" t="s">
        <v>34</v>
      </c>
      <c r="H899" s="23" t="s">
        <v>485</v>
      </c>
      <c r="I899" s="24" t="s">
        <v>8</v>
      </c>
      <c r="J899" s="51">
        <v>521.19000000000005</v>
      </c>
    </row>
    <row r="900" spans="1:10" x14ac:dyDescent="0.25">
      <c r="A900" s="6">
        <v>43227</v>
      </c>
      <c r="B900" s="7" t="s">
        <v>849</v>
      </c>
      <c r="C900" s="21" t="s">
        <v>14</v>
      </c>
      <c r="D900" s="9" t="s">
        <v>792</v>
      </c>
      <c r="E900" s="8">
        <v>4000</v>
      </c>
      <c r="F900" s="48">
        <f t="shared" ref="F900:F963" si="14">+E900/J900</f>
        <v>7.6747443350793372</v>
      </c>
      <c r="G900" s="19" t="s">
        <v>34</v>
      </c>
      <c r="H900" s="23" t="s">
        <v>485</v>
      </c>
      <c r="I900" s="24" t="s">
        <v>8</v>
      </c>
      <c r="J900" s="51">
        <v>521.19000000000005</v>
      </c>
    </row>
    <row r="901" spans="1:10" x14ac:dyDescent="0.25">
      <c r="A901" s="6">
        <v>43227</v>
      </c>
      <c r="B901" s="7" t="s">
        <v>850</v>
      </c>
      <c r="C901" s="21" t="s">
        <v>12</v>
      </c>
      <c r="D901" s="9" t="s">
        <v>19</v>
      </c>
      <c r="E901" s="8">
        <v>10400</v>
      </c>
      <c r="F901" s="48">
        <f t="shared" si="14"/>
        <v>19.954335271206276</v>
      </c>
      <c r="G901" s="19" t="s">
        <v>20</v>
      </c>
      <c r="H901" s="23" t="s">
        <v>485</v>
      </c>
      <c r="I901" s="24" t="s">
        <v>8</v>
      </c>
      <c r="J901" s="51">
        <v>521.19000000000005</v>
      </c>
    </row>
    <row r="902" spans="1:10" x14ac:dyDescent="0.25">
      <c r="A902" s="6">
        <v>43227</v>
      </c>
      <c r="B902" s="7" t="s">
        <v>851</v>
      </c>
      <c r="C902" s="21" t="s">
        <v>12</v>
      </c>
      <c r="D902" s="9" t="s">
        <v>15</v>
      </c>
      <c r="E902" s="8">
        <v>5600</v>
      </c>
      <c r="F902" s="48">
        <f t="shared" si="14"/>
        <v>10.744642069111071</v>
      </c>
      <c r="G902" s="22" t="s">
        <v>17</v>
      </c>
      <c r="H902" s="23" t="s">
        <v>485</v>
      </c>
      <c r="I902" s="24" t="s">
        <v>8</v>
      </c>
      <c r="J902" s="51">
        <v>521.19000000000005</v>
      </c>
    </row>
    <row r="903" spans="1:10" x14ac:dyDescent="0.25">
      <c r="A903" s="6">
        <v>43227</v>
      </c>
      <c r="B903" s="7" t="s">
        <v>852</v>
      </c>
      <c r="C903" s="21" t="s">
        <v>12</v>
      </c>
      <c r="D903" s="5" t="s">
        <v>15</v>
      </c>
      <c r="E903" s="8">
        <v>9000</v>
      </c>
      <c r="F903" s="48">
        <f t="shared" si="14"/>
        <v>17.268174753928509</v>
      </c>
      <c r="G903" s="28" t="s">
        <v>16</v>
      </c>
      <c r="H903" s="23" t="s">
        <v>485</v>
      </c>
      <c r="I903" s="24" t="s">
        <v>8</v>
      </c>
      <c r="J903" s="51">
        <v>521.19000000000005</v>
      </c>
    </row>
    <row r="904" spans="1:10" x14ac:dyDescent="0.25">
      <c r="A904" s="6">
        <v>43227</v>
      </c>
      <c r="B904" s="7" t="s">
        <v>662</v>
      </c>
      <c r="C904" s="21" t="s">
        <v>12</v>
      </c>
      <c r="D904" s="5" t="s">
        <v>10</v>
      </c>
      <c r="E904" s="8">
        <v>10000</v>
      </c>
      <c r="F904" s="48">
        <f t="shared" si="14"/>
        <v>19.186860837698344</v>
      </c>
      <c r="G904" s="28" t="s">
        <v>34</v>
      </c>
      <c r="H904" s="23" t="s">
        <v>485</v>
      </c>
      <c r="I904" s="24" t="s">
        <v>8</v>
      </c>
      <c r="J904" s="51">
        <v>521.19000000000005</v>
      </c>
    </row>
    <row r="905" spans="1:10" x14ac:dyDescent="0.25">
      <c r="A905" s="6">
        <v>43227</v>
      </c>
      <c r="B905" s="7" t="s">
        <v>853</v>
      </c>
      <c r="C905" s="21" t="s">
        <v>12</v>
      </c>
      <c r="D905" s="5" t="s">
        <v>792</v>
      </c>
      <c r="E905" s="8">
        <v>4000</v>
      </c>
      <c r="F905" s="48">
        <f t="shared" si="14"/>
        <v>7.6747443350793372</v>
      </c>
      <c r="G905" s="28" t="s">
        <v>25</v>
      </c>
      <c r="H905" s="23" t="s">
        <v>485</v>
      </c>
      <c r="I905" s="24" t="s">
        <v>8</v>
      </c>
      <c r="J905" s="51">
        <v>521.19000000000005</v>
      </c>
    </row>
    <row r="906" spans="1:10" x14ac:dyDescent="0.25">
      <c r="A906" s="6">
        <v>43227</v>
      </c>
      <c r="B906" s="7" t="s">
        <v>854</v>
      </c>
      <c r="C906" s="21" t="s">
        <v>794</v>
      </c>
      <c r="D906" s="5" t="s">
        <v>792</v>
      </c>
      <c r="E906" s="8">
        <v>1500</v>
      </c>
      <c r="F906" s="48">
        <f t="shared" si="14"/>
        <v>2.8780291256547512</v>
      </c>
      <c r="G906" s="28" t="s">
        <v>25</v>
      </c>
      <c r="H906" s="23" t="s">
        <v>485</v>
      </c>
      <c r="I906" s="24" t="s">
        <v>8</v>
      </c>
      <c r="J906" s="51">
        <v>521.19000000000005</v>
      </c>
    </row>
    <row r="907" spans="1:10" x14ac:dyDescent="0.25">
      <c r="A907" s="6">
        <v>43227</v>
      </c>
      <c r="B907" s="7" t="s">
        <v>855</v>
      </c>
      <c r="C907" s="21" t="s">
        <v>12</v>
      </c>
      <c r="D907" s="5" t="s">
        <v>792</v>
      </c>
      <c r="E907" s="8">
        <v>2900</v>
      </c>
      <c r="F907" s="48">
        <f t="shared" si="14"/>
        <v>5.5641896429325195</v>
      </c>
      <c r="G907" s="30" t="s">
        <v>25</v>
      </c>
      <c r="H907" s="23" t="s">
        <v>485</v>
      </c>
      <c r="I907" s="24" t="s">
        <v>8</v>
      </c>
      <c r="J907" s="51">
        <v>521.19000000000005</v>
      </c>
    </row>
    <row r="908" spans="1:10" x14ac:dyDescent="0.25">
      <c r="A908" s="6">
        <v>43228</v>
      </c>
      <c r="B908" s="65" t="s">
        <v>858</v>
      </c>
      <c r="C908" s="21" t="s">
        <v>12</v>
      </c>
      <c r="D908" s="5" t="s">
        <v>792</v>
      </c>
      <c r="E908" s="66">
        <v>2500</v>
      </c>
      <c r="F908" s="48">
        <f t="shared" si="14"/>
        <v>4.796715209424586</v>
      </c>
      <c r="G908" s="30" t="s">
        <v>552</v>
      </c>
      <c r="H908" s="23" t="s">
        <v>485</v>
      </c>
      <c r="I908" s="24" t="s">
        <v>8</v>
      </c>
      <c r="J908" s="51">
        <v>521.19000000000005</v>
      </c>
    </row>
    <row r="909" spans="1:10" x14ac:dyDescent="0.25">
      <c r="A909" s="6">
        <v>43228</v>
      </c>
      <c r="B909" s="65" t="s">
        <v>859</v>
      </c>
      <c r="C909" s="21" t="s">
        <v>12</v>
      </c>
      <c r="D909" s="5" t="s">
        <v>792</v>
      </c>
      <c r="E909" s="66">
        <v>3000</v>
      </c>
      <c r="F909" s="48">
        <f t="shared" si="14"/>
        <v>5.7560582513095024</v>
      </c>
      <c r="G909" s="30" t="s">
        <v>552</v>
      </c>
      <c r="H909" s="23" t="s">
        <v>485</v>
      </c>
      <c r="I909" s="24" t="s">
        <v>8</v>
      </c>
      <c r="J909" s="51">
        <v>521.19000000000005</v>
      </c>
    </row>
    <row r="910" spans="1:10" x14ac:dyDescent="0.25">
      <c r="A910" s="6">
        <v>43228</v>
      </c>
      <c r="B910" s="65" t="s">
        <v>860</v>
      </c>
      <c r="C910" s="21" t="s">
        <v>12</v>
      </c>
      <c r="D910" s="5" t="s">
        <v>792</v>
      </c>
      <c r="E910" s="66">
        <v>1000</v>
      </c>
      <c r="F910" s="48">
        <f t="shared" si="14"/>
        <v>1.9186860837698343</v>
      </c>
      <c r="G910" s="30" t="s">
        <v>552</v>
      </c>
      <c r="H910" s="23" t="s">
        <v>485</v>
      </c>
      <c r="I910" s="24" t="s">
        <v>8</v>
      </c>
      <c r="J910" s="51">
        <v>521.19000000000005</v>
      </c>
    </row>
    <row r="911" spans="1:10" x14ac:dyDescent="0.25">
      <c r="A911" s="6">
        <v>43228</v>
      </c>
      <c r="B911" s="65" t="s">
        <v>861</v>
      </c>
      <c r="C911" s="21" t="s">
        <v>12</v>
      </c>
      <c r="D911" s="5" t="s">
        <v>792</v>
      </c>
      <c r="E911" s="66">
        <v>1500</v>
      </c>
      <c r="F911" s="48">
        <f t="shared" si="14"/>
        <v>2.8780291256547512</v>
      </c>
      <c r="G911" s="30" t="s">
        <v>552</v>
      </c>
      <c r="H911" s="23" t="s">
        <v>485</v>
      </c>
      <c r="I911" s="24" t="s">
        <v>8</v>
      </c>
      <c r="J911" s="51">
        <v>521.19000000000005</v>
      </c>
    </row>
    <row r="912" spans="1:10" x14ac:dyDescent="0.25">
      <c r="A912" s="6">
        <v>43228</v>
      </c>
      <c r="B912" s="65" t="s">
        <v>856</v>
      </c>
      <c r="C912" s="21" t="s">
        <v>794</v>
      </c>
      <c r="D912" s="5" t="s">
        <v>792</v>
      </c>
      <c r="E912" s="66">
        <v>1500</v>
      </c>
      <c r="F912" s="48">
        <f t="shared" si="14"/>
        <v>2.8780291256547512</v>
      </c>
      <c r="G912" s="30" t="s">
        <v>552</v>
      </c>
      <c r="H912" s="23" t="s">
        <v>485</v>
      </c>
      <c r="I912" s="24" t="s">
        <v>8</v>
      </c>
      <c r="J912" s="51">
        <v>521.19000000000005</v>
      </c>
    </row>
    <row r="913" spans="1:10" x14ac:dyDescent="0.25">
      <c r="A913" s="6">
        <v>43228</v>
      </c>
      <c r="B913" s="65" t="s">
        <v>857</v>
      </c>
      <c r="C913" s="21" t="s">
        <v>794</v>
      </c>
      <c r="D913" s="5" t="s">
        <v>792</v>
      </c>
      <c r="E913" s="66">
        <v>1500</v>
      </c>
      <c r="F913" s="48">
        <f t="shared" si="14"/>
        <v>2.8780291256547512</v>
      </c>
      <c r="G913" s="30" t="s">
        <v>552</v>
      </c>
      <c r="H913" s="23" t="s">
        <v>485</v>
      </c>
      <c r="I913" s="24" t="s">
        <v>8</v>
      </c>
      <c r="J913" s="51">
        <v>521.19000000000005</v>
      </c>
    </row>
    <row r="914" spans="1:10" x14ac:dyDescent="0.25">
      <c r="A914" s="6">
        <v>43228</v>
      </c>
      <c r="B914" s="7" t="s">
        <v>862</v>
      </c>
      <c r="C914" s="21" t="s">
        <v>12</v>
      </c>
      <c r="D914" s="5" t="s">
        <v>792</v>
      </c>
      <c r="E914" s="8">
        <v>3900</v>
      </c>
      <c r="F914" s="48">
        <f t="shared" si="14"/>
        <v>7.4828757267023533</v>
      </c>
      <c r="G914" s="28" t="s">
        <v>552</v>
      </c>
      <c r="H914" s="23" t="s">
        <v>485</v>
      </c>
      <c r="I914" s="24" t="s">
        <v>8</v>
      </c>
      <c r="J914" s="51">
        <v>521.19000000000005</v>
      </c>
    </row>
    <row r="915" spans="1:10" x14ac:dyDescent="0.25">
      <c r="A915" s="6">
        <v>43228</v>
      </c>
      <c r="B915" s="7" t="s">
        <v>863</v>
      </c>
      <c r="C915" s="21" t="s">
        <v>12</v>
      </c>
      <c r="D915" s="5" t="s">
        <v>792</v>
      </c>
      <c r="E915" s="8">
        <v>3500</v>
      </c>
      <c r="F915" s="48">
        <f t="shared" si="14"/>
        <v>6.7154012931944198</v>
      </c>
      <c r="G915" s="28" t="s">
        <v>550</v>
      </c>
      <c r="H915" s="23" t="s">
        <v>485</v>
      </c>
      <c r="I915" s="24" t="s">
        <v>8</v>
      </c>
      <c r="J915" s="51">
        <v>521.19000000000005</v>
      </c>
    </row>
    <row r="916" spans="1:10" x14ac:dyDescent="0.25">
      <c r="A916" s="6">
        <v>43228</v>
      </c>
      <c r="B916" s="7" t="s">
        <v>864</v>
      </c>
      <c r="C916" s="21" t="s">
        <v>12</v>
      </c>
      <c r="D916" s="5" t="s">
        <v>792</v>
      </c>
      <c r="E916" s="8">
        <v>1000</v>
      </c>
      <c r="F916" s="48">
        <f t="shared" si="14"/>
        <v>1.9186860837698343</v>
      </c>
      <c r="G916" s="28" t="s">
        <v>550</v>
      </c>
      <c r="H916" s="23" t="s">
        <v>485</v>
      </c>
      <c r="I916" s="24" t="s">
        <v>8</v>
      </c>
      <c r="J916" s="51">
        <v>521.19000000000005</v>
      </c>
    </row>
    <row r="917" spans="1:10" x14ac:dyDescent="0.25">
      <c r="A917" s="6">
        <v>43228</v>
      </c>
      <c r="B917" s="7" t="s">
        <v>865</v>
      </c>
      <c r="C917" s="21" t="s">
        <v>12</v>
      </c>
      <c r="D917" s="5" t="s">
        <v>792</v>
      </c>
      <c r="E917" s="8">
        <v>1000</v>
      </c>
      <c r="F917" s="48">
        <f t="shared" si="14"/>
        <v>1.9186860837698343</v>
      </c>
      <c r="G917" s="28" t="s">
        <v>550</v>
      </c>
      <c r="H917" s="23" t="s">
        <v>485</v>
      </c>
      <c r="I917" s="24" t="s">
        <v>8</v>
      </c>
      <c r="J917" s="51">
        <v>521.19000000000005</v>
      </c>
    </row>
    <row r="918" spans="1:10" x14ac:dyDescent="0.25">
      <c r="A918" s="6">
        <v>43228</v>
      </c>
      <c r="B918" s="7" t="s">
        <v>866</v>
      </c>
      <c r="C918" s="21" t="s">
        <v>12</v>
      </c>
      <c r="D918" s="5" t="s">
        <v>792</v>
      </c>
      <c r="E918" s="8">
        <v>2000</v>
      </c>
      <c r="F918" s="48">
        <f t="shared" si="14"/>
        <v>3.8373721675396686</v>
      </c>
      <c r="G918" s="28" t="s">
        <v>550</v>
      </c>
      <c r="H918" s="23" t="s">
        <v>485</v>
      </c>
      <c r="I918" s="24" t="s">
        <v>8</v>
      </c>
      <c r="J918" s="51">
        <v>521.19000000000005</v>
      </c>
    </row>
    <row r="919" spans="1:10" x14ac:dyDescent="0.25">
      <c r="A919" s="6">
        <v>43228</v>
      </c>
      <c r="B919" s="7" t="s">
        <v>867</v>
      </c>
      <c r="C919" s="21" t="s">
        <v>12</v>
      </c>
      <c r="D919" s="5" t="s">
        <v>792</v>
      </c>
      <c r="E919" s="8">
        <v>1000</v>
      </c>
      <c r="F919" s="48">
        <f t="shared" si="14"/>
        <v>1.9186860837698343</v>
      </c>
      <c r="G919" s="28" t="s">
        <v>550</v>
      </c>
      <c r="H919" s="23" t="s">
        <v>485</v>
      </c>
      <c r="I919" s="24" t="s">
        <v>8</v>
      </c>
      <c r="J919" s="51">
        <v>521.19000000000005</v>
      </c>
    </row>
    <row r="920" spans="1:10" x14ac:dyDescent="0.25">
      <c r="A920" s="6">
        <v>43228</v>
      </c>
      <c r="B920" s="7" t="s">
        <v>868</v>
      </c>
      <c r="C920" s="21" t="s">
        <v>12</v>
      </c>
      <c r="D920" s="5" t="s">
        <v>792</v>
      </c>
      <c r="E920" s="8">
        <v>1500</v>
      </c>
      <c r="F920" s="48">
        <f t="shared" si="14"/>
        <v>2.8780291256547512</v>
      </c>
      <c r="G920" s="28" t="s">
        <v>550</v>
      </c>
      <c r="H920" s="23" t="s">
        <v>485</v>
      </c>
      <c r="I920" s="24" t="s">
        <v>8</v>
      </c>
      <c r="J920" s="51">
        <v>521.19000000000005</v>
      </c>
    </row>
    <row r="921" spans="1:10" x14ac:dyDescent="0.25">
      <c r="A921" s="6">
        <v>43228</v>
      </c>
      <c r="B921" s="7" t="s">
        <v>869</v>
      </c>
      <c r="C921" s="21" t="s">
        <v>794</v>
      </c>
      <c r="D921" s="5" t="s">
        <v>792</v>
      </c>
      <c r="E921" s="8">
        <v>1500</v>
      </c>
      <c r="F921" s="48">
        <f t="shared" si="14"/>
        <v>2.8780291256547512</v>
      </c>
      <c r="G921" s="28" t="s">
        <v>550</v>
      </c>
      <c r="H921" s="23" t="s">
        <v>485</v>
      </c>
      <c r="I921" s="24" t="s">
        <v>8</v>
      </c>
      <c r="J921" s="51">
        <v>521.19000000000005</v>
      </c>
    </row>
    <row r="922" spans="1:10" x14ac:dyDescent="0.25">
      <c r="A922" s="6">
        <v>43228</v>
      </c>
      <c r="B922" s="7" t="s">
        <v>869</v>
      </c>
      <c r="C922" s="21" t="s">
        <v>794</v>
      </c>
      <c r="D922" s="5" t="s">
        <v>792</v>
      </c>
      <c r="E922" s="8">
        <v>1500</v>
      </c>
      <c r="F922" s="48">
        <f t="shared" si="14"/>
        <v>2.8780291256547512</v>
      </c>
      <c r="G922" s="28" t="s">
        <v>550</v>
      </c>
      <c r="H922" s="23" t="s">
        <v>485</v>
      </c>
      <c r="I922" s="24" t="s">
        <v>8</v>
      </c>
      <c r="J922" s="51">
        <v>521.19000000000005</v>
      </c>
    </row>
    <row r="923" spans="1:10" x14ac:dyDescent="0.25">
      <c r="A923" s="6">
        <v>43228</v>
      </c>
      <c r="B923" s="7" t="s">
        <v>663</v>
      </c>
      <c r="C923" s="21" t="s">
        <v>12</v>
      </c>
      <c r="D923" s="5" t="s">
        <v>792</v>
      </c>
      <c r="E923" s="8">
        <v>3000</v>
      </c>
      <c r="F923" s="48">
        <f t="shared" si="14"/>
        <v>5.7560582513095024</v>
      </c>
      <c r="G923" s="28" t="s">
        <v>550</v>
      </c>
      <c r="H923" s="23" t="s">
        <v>485</v>
      </c>
      <c r="I923" s="24" t="s">
        <v>8</v>
      </c>
      <c r="J923" s="51">
        <v>521.19000000000005</v>
      </c>
    </row>
    <row r="924" spans="1:10" x14ac:dyDescent="0.25">
      <c r="A924" s="6">
        <v>43228</v>
      </c>
      <c r="B924" s="7" t="s">
        <v>872</v>
      </c>
      <c r="C924" s="21" t="s">
        <v>12</v>
      </c>
      <c r="D924" s="5" t="s">
        <v>792</v>
      </c>
      <c r="E924" s="8">
        <v>4500</v>
      </c>
      <c r="F924" s="48">
        <f t="shared" si="14"/>
        <v>8.6340873769642545</v>
      </c>
      <c r="G924" s="28" t="s">
        <v>25</v>
      </c>
      <c r="H924" s="23" t="s">
        <v>485</v>
      </c>
      <c r="I924" s="24" t="s">
        <v>8</v>
      </c>
      <c r="J924" s="51">
        <v>521.19000000000005</v>
      </c>
    </row>
    <row r="925" spans="1:10" x14ac:dyDescent="0.25">
      <c r="A925" s="6">
        <v>43228</v>
      </c>
      <c r="B925" s="7" t="s">
        <v>871</v>
      </c>
      <c r="C925" s="21" t="s">
        <v>794</v>
      </c>
      <c r="D925" s="5" t="s">
        <v>792</v>
      </c>
      <c r="E925" s="8">
        <v>3000</v>
      </c>
      <c r="F925" s="48">
        <f t="shared" si="14"/>
        <v>5.7560582513095024</v>
      </c>
      <c r="G925" s="28" t="s">
        <v>25</v>
      </c>
      <c r="H925" s="23" t="s">
        <v>485</v>
      </c>
      <c r="I925" s="24" t="s">
        <v>8</v>
      </c>
      <c r="J925" s="51">
        <v>521.19000000000005</v>
      </c>
    </row>
    <row r="926" spans="1:10" x14ac:dyDescent="0.25">
      <c r="A926" s="6">
        <v>43228</v>
      </c>
      <c r="B926" s="7" t="s">
        <v>870</v>
      </c>
      <c r="C926" s="56" t="s">
        <v>12</v>
      </c>
      <c r="D926" s="37" t="s">
        <v>15</v>
      </c>
      <c r="E926" s="8">
        <v>5000</v>
      </c>
      <c r="F926" s="48">
        <f t="shared" si="14"/>
        <v>9.5934304188491719</v>
      </c>
      <c r="G926" s="28" t="s">
        <v>16</v>
      </c>
      <c r="H926" s="23" t="s">
        <v>485</v>
      </c>
      <c r="I926" s="24" t="s">
        <v>8</v>
      </c>
      <c r="J926" s="51">
        <v>521.19000000000005</v>
      </c>
    </row>
    <row r="927" spans="1:10" x14ac:dyDescent="0.25">
      <c r="A927" s="6">
        <v>43228</v>
      </c>
      <c r="B927" s="7" t="s">
        <v>873</v>
      </c>
      <c r="C927" s="21" t="s">
        <v>12</v>
      </c>
      <c r="D927" s="5" t="s">
        <v>15</v>
      </c>
      <c r="E927" s="8">
        <v>5000</v>
      </c>
      <c r="F927" s="48">
        <f t="shared" si="14"/>
        <v>9.5934304188491719</v>
      </c>
      <c r="G927" s="28" t="s">
        <v>17</v>
      </c>
      <c r="H927" s="23" t="s">
        <v>485</v>
      </c>
      <c r="I927" s="24" t="s">
        <v>8</v>
      </c>
      <c r="J927" s="51">
        <v>521.19000000000005</v>
      </c>
    </row>
    <row r="928" spans="1:10" ht="30" x14ac:dyDescent="0.25">
      <c r="A928" s="6">
        <v>43228</v>
      </c>
      <c r="B928" s="67" t="s">
        <v>876</v>
      </c>
      <c r="C928" s="21" t="s">
        <v>12</v>
      </c>
      <c r="D928" s="68" t="s">
        <v>23</v>
      </c>
      <c r="E928" s="70">
        <v>7000</v>
      </c>
      <c r="F928" s="48">
        <f t="shared" si="14"/>
        <v>13.43080258638884</v>
      </c>
      <c r="G928" s="28" t="s">
        <v>24</v>
      </c>
      <c r="H928" s="23" t="s">
        <v>485</v>
      </c>
      <c r="I928" s="24" t="s">
        <v>8</v>
      </c>
      <c r="J928" s="51">
        <v>521.19000000000005</v>
      </c>
    </row>
    <row r="929" spans="1:10" x14ac:dyDescent="0.25">
      <c r="A929" s="6">
        <v>43228</v>
      </c>
      <c r="B929" s="71" t="s">
        <v>877</v>
      </c>
      <c r="C929" s="21" t="s">
        <v>12</v>
      </c>
      <c r="D929" s="68" t="s">
        <v>23</v>
      </c>
      <c r="E929" s="70">
        <v>4000</v>
      </c>
      <c r="F929" s="48">
        <f t="shared" si="14"/>
        <v>7.6747443350793372</v>
      </c>
      <c r="G929" s="28" t="s">
        <v>24</v>
      </c>
      <c r="H929" s="23" t="s">
        <v>485</v>
      </c>
      <c r="I929" s="24" t="s">
        <v>8</v>
      </c>
      <c r="J929" s="51">
        <v>521.19000000000005</v>
      </c>
    </row>
    <row r="930" spans="1:10" x14ac:dyDescent="0.25">
      <c r="A930" s="6">
        <v>43228</v>
      </c>
      <c r="B930" s="68" t="s">
        <v>878</v>
      </c>
      <c r="C930" s="21" t="s">
        <v>416</v>
      </c>
      <c r="D930" s="68" t="s">
        <v>23</v>
      </c>
      <c r="E930" s="68">
        <v>1500</v>
      </c>
      <c r="F930" s="48">
        <f t="shared" si="14"/>
        <v>2.8780291256547512</v>
      </c>
      <c r="G930" s="28" t="s">
        <v>24</v>
      </c>
      <c r="H930" s="23" t="s">
        <v>485</v>
      </c>
      <c r="I930" s="24" t="s">
        <v>8</v>
      </c>
      <c r="J930" s="51">
        <v>521.19000000000005</v>
      </c>
    </row>
    <row r="931" spans="1:10" x14ac:dyDescent="0.25">
      <c r="A931" s="6">
        <v>43228</v>
      </c>
      <c r="B931" s="68" t="s">
        <v>879</v>
      </c>
      <c r="C931" s="21" t="s">
        <v>12</v>
      </c>
      <c r="D931" s="68" t="s">
        <v>23</v>
      </c>
      <c r="E931" s="68">
        <v>4000</v>
      </c>
      <c r="F931" s="48">
        <f t="shared" si="14"/>
        <v>7.6747443350793372</v>
      </c>
      <c r="G931" s="28" t="s">
        <v>24</v>
      </c>
      <c r="H931" s="23" t="s">
        <v>485</v>
      </c>
      <c r="I931" s="24" t="s">
        <v>8</v>
      </c>
      <c r="J931" s="51">
        <v>521.19000000000005</v>
      </c>
    </row>
    <row r="932" spans="1:10" x14ac:dyDescent="0.25">
      <c r="A932" s="6">
        <v>43228</v>
      </c>
      <c r="B932" s="69" t="s">
        <v>880</v>
      </c>
      <c r="C932" s="21" t="s">
        <v>12</v>
      </c>
      <c r="D932" s="68" t="s">
        <v>23</v>
      </c>
      <c r="E932" s="70">
        <v>5000</v>
      </c>
      <c r="F932" s="48">
        <f t="shared" si="14"/>
        <v>9.5934304188491719</v>
      </c>
      <c r="G932" s="28" t="s">
        <v>24</v>
      </c>
      <c r="H932" s="23" t="s">
        <v>485</v>
      </c>
      <c r="I932" s="24" t="s">
        <v>8</v>
      </c>
      <c r="J932" s="51">
        <v>521.19000000000005</v>
      </c>
    </row>
    <row r="933" spans="1:10" x14ac:dyDescent="0.25">
      <c r="A933" s="6">
        <v>43228</v>
      </c>
      <c r="B933" s="72" t="s">
        <v>881</v>
      </c>
      <c r="C933" s="21" t="s">
        <v>12</v>
      </c>
      <c r="D933" s="68" t="s">
        <v>23</v>
      </c>
      <c r="E933" s="70">
        <v>5000</v>
      </c>
      <c r="F933" s="48">
        <f t="shared" si="14"/>
        <v>9.5934304188491719</v>
      </c>
      <c r="G933" s="28" t="s">
        <v>24</v>
      </c>
      <c r="H933" s="23" t="s">
        <v>485</v>
      </c>
      <c r="I933" s="24" t="s">
        <v>8</v>
      </c>
      <c r="J933" s="51">
        <v>521.19000000000005</v>
      </c>
    </row>
    <row r="934" spans="1:10" x14ac:dyDescent="0.25">
      <c r="A934" s="6">
        <v>43228</v>
      </c>
      <c r="B934" s="73" t="s">
        <v>882</v>
      </c>
      <c r="C934" s="21" t="s">
        <v>12</v>
      </c>
      <c r="D934" s="68" t="s">
        <v>23</v>
      </c>
      <c r="E934" s="70">
        <v>6000</v>
      </c>
      <c r="F934" s="48">
        <f t="shared" si="14"/>
        <v>11.512116502619005</v>
      </c>
      <c r="G934" s="28" t="s">
        <v>24</v>
      </c>
      <c r="H934" s="23" t="s">
        <v>485</v>
      </c>
      <c r="I934" s="24" t="s">
        <v>8</v>
      </c>
      <c r="J934" s="51">
        <v>521.19000000000005</v>
      </c>
    </row>
    <row r="935" spans="1:10" x14ac:dyDescent="0.25">
      <c r="A935" s="6">
        <v>43228</v>
      </c>
      <c r="B935" s="7" t="s">
        <v>883</v>
      </c>
      <c r="C935" s="21" t="s">
        <v>12</v>
      </c>
      <c r="D935" s="5" t="s">
        <v>23</v>
      </c>
      <c r="E935" s="8">
        <f>17000-16000</f>
        <v>1000</v>
      </c>
      <c r="F935" s="48">
        <f t="shared" si="14"/>
        <v>1.9186860837698343</v>
      </c>
      <c r="G935" s="28" t="s">
        <v>24</v>
      </c>
      <c r="H935" s="23" t="s">
        <v>485</v>
      </c>
      <c r="I935" s="24" t="s">
        <v>8</v>
      </c>
      <c r="J935" s="51">
        <v>521.19000000000005</v>
      </c>
    </row>
    <row r="936" spans="1:10" x14ac:dyDescent="0.25">
      <c r="A936" s="6">
        <v>43228</v>
      </c>
      <c r="B936" s="72" t="s">
        <v>875</v>
      </c>
      <c r="C936" s="21" t="s">
        <v>12</v>
      </c>
      <c r="D936" s="5" t="s">
        <v>23</v>
      </c>
      <c r="E936" s="70">
        <v>6000</v>
      </c>
      <c r="F936" s="48">
        <f t="shared" si="14"/>
        <v>11.512116502619005</v>
      </c>
      <c r="G936" s="28" t="s">
        <v>24</v>
      </c>
      <c r="H936" s="23" t="s">
        <v>485</v>
      </c>
      <c r="I936" s="24" t="s">
        <v>8</v>
      </c>
      <c r="J936" s="51">
        <v>521.19000000000005</v>
      </c>
    </row>
    <row r="937" spans="1:10" x14ac:dyDescent="0.25">
      <c r="A937" s="6">
        <v>43228</v>
      </c>
      <c r="B937" s="72" t="s">
        <v>874</v>
      </c>
      <c r="C937" s="21" t="s">
        <v>12</v>
      </c>
      <c r="D937" s="5" t="s">
        <v>23</v>
      </c>
      <c r="E937" s="70">
        <v>6000</v>
      </c>
      <c r="F937" s="48">
        <f t="shared" si="14"/>
        <v>11.512116502619005</v>
      </c>
      <c r="G937" s="28" t="s">
        <v>24</v>
      </c>
      <c r="H937" s="23" t="s">
        <v>485</v>
      </c>
      <c r="I937" s="24" t="s">
        <v>8</v>
      </c>
      <c r="J937" s="51">
        <v>521.19000000000005</v>
      </c>
    </row>
    <row r="938" spans="1:10" x14ac:dyDescent="0.25">
      <c r="A938" s="6">
        <v>43229</v>
      </c>
      <c r="B938" s="7" t="s">
        <v>895</v>
      </c>
      <c r="C938" s="21" t="s">
        <v>12</v>
      </c>
      <c r="D938" s="5" t="s">
        <v>792</v>
      </c>
      <c r="E938" s="8">
        <v>2500</v>
      </c>
      <c r="F938" s="48">
        <f t="shared" si="14"/>
        <v>4.796715209424586</v>
      </c>
      <c r="G938" s="28" t="s">
        <v>550</v>
      </c>
      <c r="H938" s="23" t="s">
        <v>485</v>
      </c>
      <c r="I938" s="24" t="s">
        <v>8</v>
      </c>
      <c r="J938" s="51">
        <v>521.19000000000005</v>
      </c>
    </row>
    <row r="939" spans="1:10" x14ac:dyDescent="0.25">
      <c r="A939" s="6">
        <v>43229</v>
      </c>
      <c r="B939" s="7" t="s">
        <v>894</v>
      </c>
      <c r="C939" s="21" t="s">
        <v>12</v>
      </c>
      <c r="D939" s="5" t="s">
        <v>792</v>
      </c>
      <c r="E939" s="8">
        <v>2000</v>
      </c>
      <c r="F939" s="48">
        <f t="shared" si="14"/>
        <v>3.8373721675396686</v>
      </c>
      <c r="G939" s="28" t="s">
        <v>550</v>
      </c>
      <c r="H939" s="23" t="s">
        <v>485</v>
      </c>
      <c r="I939" s="24" t="s">
        <v>8</v>
      </c>
      <c r="J939" s="51">
        <v>521.19000000000005</v>
      </c>
    </row>
    <row r="940" spans="1:10" x14ac:dyDescent="0.25">
      <c r="A940" s="6">
        <v>43229</v>
      </c>
      <c r="B940" s="7" t="s">
        <v>893</v>
      </c>
      <c r="C940" s="21" t="s">
        <v>12</v>
      </c>
      <c r="D940" s="5" t="s">
        <v>792</v>
      </c>
      <c r="E940" s="8">
        <v>3000</v>
      </c>
      <c r="F940" s="48">
        <f t="shared" si="14"/>
        <v>5.7560582513095024</v>
      </c>
      <c r="G940" s="28" t="s">
        <v>550</v>
      </c>
      <c r="H940" s="23" t="s">
        <v>485</v>
      </c>
      <c r="I940" s="24" t="s">
        <v>8</v>
      </c>
      <c r="J940" s="51">
        <v>521.19000000000005</v>
      </c>
    </row>
    <row r="941" spans="1:10" x14ac:dyDescent="0.25">
      <c r="A941" s="6">
        <v>43229</v>
      </c>
      <c r="B941" s="7" t="s">
        <v>892</v>
      </c>
      <c r="C941" s="21" t="s">
        <v>794</v>
      </c>
      <c r="D941" s="5" t="s">
        <v>792</v>
      </c>
      <c r="E941" s="8">
        <v>1700</v>
      </c>
      <c r="F941" s="48">
        <f t="shared" si="14"/>
        <v>3.261766342408718</v>
      </c>
      <c r="G941" s="28" t="s">
        <v>550</v>
      </c>
      <c r="H941" s="23" t="s">
        <v>485</v>
      </c>
      <c r="I941" s="24" t="s">
        <v>8</v>
      </c>
      <c r="J941" s="51">
        <v>521.19000000000005</v>
      </c>
    </row>
    <row r="942" spans="1:10" x14ac:dyDescent="0.25">
      <c r="A942" s="6">
        <v>43229</v>
      </c>
      <c r="B942" s="7" t="s">
        <v>891</v>
      </c>
      <c r="C942" s="21" t="s">
        <v>12</v>
      </c>
      <c r="D942" s="5" t="s">
        <v>792</v>
      </c>
      <c r="E942" s="8">
        <v>1600</v>
      </c>
      <c r="F942" s="48">
        <f t="shared" si="14"/>
        <v>3.0698977340317346</v>
      </c>
      <c r="G942" s="28" t="s">
        <v>550</v>
      </c>
      <c r="H942" s="23" t="s">
        <v>485</v>
      </c>
      <c r="I942" s="24" t="s">
        <v>8</v>
      </c>
      <c r="J942" s="51">
        <v>521.19000000000005</v>
      </c>
    </row>
    <row r="943" spans="1:10" x14ac:dyDescent="0.25">
      <c r="A943" s="6">
        <v>43229</v>
      </c>
      <c r="B943" s="7" t="s">
        <v>886</v>
      </c>
      <c r="C943" s="21" t="s">
        <v>12</v>
      </c>
      <c r="D943" s="9" t="s">
        <v>792</v>
      </c>
      <c r="E943" s="8">
        <v>2000</v>
      </c>
      <c r="F943" s="48">
        <f t="shared" si="14"/>
        <v>3.8373721675396686</v>
      </c>
      <c r="G943" s="28" t="s">
        <v>552</v>
      </c>
      <c r="H943" s="23" t="s">
        <v>485</v>
      </c>
      <c r="I943" s="24" t="s">
        <v>8</v>
      </c>
      <c r="J943" s="51">
        <v>521.19000000000005</v>
      </c>
    </row>
    <row r="944" spans="1:10" x14ac:dyDescent="0.25">
      <c r="A944" s="6">
        <v>43229</v>
      </c>
      <c r="B944" s="7" t="s">
        <v>887</v>
      </c>
      <c r="C944" s="21" t="s">
        <v>12</v>
      </c>
      <c r="D944" s="9" t="s">
        <v>792</v>
      </c>
      <c r="E944" s="8">
        <v>2500</v>
      </c>
      <c r="F944" s="48">
        <f t="shared" si="14"/>
        <v>4.796715209424586</v>
      </c>
      <c r="G944" s="28" t="s">
        <v>552</v>
      </c>
      <c r="H944" s="23" t="s">
        <v>485</v>
      </c>
      <c r="I944" s="24" t="s">
        <v>8</v>
      </c>
      <c r="J944" s="51">
        <v>521.19000000000005</v>
      </c>
    </row>
    <row r="945" spans="1:10" x14ac:dyDescent="0.25">
      <c r="A945" s="6">
        <v>43229</v>
      </c>
      <c r="B945" s="7" t="s">
        <v>888</v>
      </c>
      <c r="C945" s="21" t="s">
        <v>12</v>
      </c>
      <c r="D945" s="5" t="s">
        <v>792</v>
      </c>
      <c r="E945" s="8">
        <v>600</v>
      </c>
      <c r="F945" s="48">
        <f t="shared" si="14"/>
        <v>1.1512116502619005</v>
      </c>
      <c r="G945" s="33" t="s">
        <v>552</v>
      </c>
      <c r="H945" s="23" t="s">
        <v>485</v>
      </c>
      <c r="I945" s="24" t="s">
        <v>8</v>
      </c>
      <c r="J945" s="51">
        <v>521.19000000000005</v>
      </c>
    </row>
    <row r="946" spans="1:10" x14ac:dyDescent="0.25">
      <c r="A946" s="6">
        <v>43229</v>
      </c>
      <c r="B946" s="7" t="s">
        <v>889</v>
      </c>
      <c r="C946" s="21" t="s">
        <v>12</v>
      </c>
      <c r="D946" s="5" t="s">
        <v>792</v>
      </c>
      <c r="E946" s="8">
        <v>3000</v>
      </c>
      <c r="F946" s="48">
        <f t="shared" si="14"/>
        <v>5.7560582513095024</v>
      </c>
      <c r="G946" s="28" t="s">
        <v>552</v>
      </c>
      <c r="H946" s="23" t="s">
        <v>485</v>
      </c>
      <c r="I946" s="24" t="s">
        <v>8</v>
      </c>
      <c r="J946" s="51">
        <v>521.19000000000005</v>
      </c>
    </row>
    <row r="947" spans="1:10" x14ac:dyDescent="0.25">
      <c r="A947" s="6">
        <v>43229</v>
      </c>
      <c r="B947" s="7" t="s">
        <v>890</v>
      </c>
      <c r="C947" s="21" t="s">
        <v>12</v>
      </c>
      <c r="D947" s="5" t="s">
        <v>792</v>
      </c>
      <c r="E947" s="8">
        <v>1500</v>
      </c>
      <c r="F947" s="48">
        <f t="shared" si="14"/>
        <v>2.8780291256547512</v>
      </c>
      <c r="G947" s="28" t="s">
        <v>552</v>
      </c>
      <c r="H947" s="23" t="s">
        <v>485</v>
      </c>
      <c r="I947" s="24" t="s">
        <v>8</v>
      </c>
      <c r="J947" s="51">
        <v>521.19000000000005</v>
      </c>
    </row>
    <row r="948" spans="1:10" x14ac:dyDescent="0.25">
      <c r="A948" s="6">
        <v>43229</v>
      </c>
      <c r="B948" s="7" t="s">
        <v>884</v>
      </c>
      <c r="C948" s="21" t="s">
        <v>12</v>
      </c>
      <c r="D948" s="5" t="s">
        <v>792</v>
      </c>
      <c r="E948" s="27">
        <v>3900</v>
      </c>
      <c r="F948" s="48">
        <f t="shared" si="14"/>
        <v>7.4828757267023533</v>
      </c>
      <c r="G948" s="28" t="s">
        <v>25</v>
      </c>
      <c r="H948" s="23" t="s">
        <v>485</v>
      </c>
      <c r="I948" s="24" t="s">
        <v>8</v>
      </c>
      <c r="J948" s="51">
        <v>521.19000000000005</v>
      </c>
    </row>
    <row r="949" spans="1:10" x14ac:dyDescent="0.25">
      <c r="A949" s="6">
        <v>43229</v>
      </c>
      <c r="B949" s="7" t="s">
        <v>885</v>
      </c>
      <c r="C949" s="21" t="s">
        <v>794</v>
      </c>
      <c r="D949" s="5" t="s">
        <v>792</v>
      </c>
      <c r="E949" s="8">
        <v>2000</v>
      </c>
      <c r="F949" s="48">
        <f t="shared" si="14"/>
        <v>3.8373721675396686</v>
      </c>
      <c r="G949" s="28" t="s">
        <v>25</v>
      </c>
      <c r="H949" s="23" t="s">
        <v>485</v>
      </c>
      <c r="I949" s="24" t="s">
        <v>8</v>
      </c>
      <c r="J949" s="51">
        <v>521.19000000000005</v>
      </c>
    </row>
    <row r="950" spans="1:10" x14ac:dyDescent="0.25">
      <c r="A950" s="6">
        <v>43229</v>
      </c>
      <c r="B950" s="7" t="s">
        <v>896</v>
      </c>
      <c r="C950" s="21" t="s">
        <v>12</v>
      </c>
      <c r="D950" s="5" t="s">
        <v>19</v>
      </c>
      <c r="E950" s="27">
        <v>7500</v>
      </c>
      <c r="F950" s="48">
        <f t="shared" si="14"/>
        <v>14.390145628273757</v>
      </c>
      <c r="G950" s="28" t="s">
        <v>20</v>
      </c>
      <c r="H950" s="23" t="s">
        <v>485</v>
      </c>
      <c r="I950" s="24" t="s">
        <v>8</v>
      </c>
      <c r="J950" s="51">
        <v>521.19000000000005</v>
      </c>
    </row>
    <row r="951" spans="1:10" x14ac:dyDescent="0.25">
      <c r="A951" s="6">
        <v>43229</v>
      </c>
      <c r="B951" s="7" t="s">
        <v>897</v>
      </c>
      <c r="C951" s="21" t="s">
        <v>12</v>
      </c>
      <c r="D951" s="5" t="s">
        <v>15</v>
      </c>
      <c r="E951" s="8">
        <v>4000</v>
      </c>
      <c r="F951" s="48">
        <f t="shared" si="14"/>
        <v>7.6747443350793372</v>
      </c>
      <c r="G951" s="28" t="s">
        <v>16</v>
      </c>
      <c r="H951" s="23" t="s">
        <v>485</v>
      </c>
      <c r="I951" s="24" t="s">
        <v>8</v>
      </c>
      <c r="J951" s="51">
        <v>521.19000000000005</v>
      </c>
    </row>
    <row r="952" spans="1:10" x14ac:dyDescent="0.25">
      <c r="A952" s="6">
        <v>43229</v>
      </c>
      <c r="B952" s="7" t="s">
        <v>898</v>
      </c>
      <c r="C952" s="21" t="s">
        <v>12</v>
      </c>
      <c r="D952" s="5" t="s">
        <v>15</v>
      </c>
      <c r="E952" s="27">
        <v>2500</v>
      </c>
      <c r="F952" s="48">
        <f t="shared" si="14"/>
        <v>4.796715209424586</v>
      </c>
      <c r="G952" s="28" t="s">
        <v>16</v>
      </c>
      <c r="H952" s="23" t="s">
        <v>485</v>
      </c>
      <c r="I952" s="24" t="s">
        <v>8</v>
      </c>
      <c r="J952" s="51">
        <v>521.19000000000005</v>
      </c>
    </row>
    <row r="953" spans="1:10" x14ac:dyDescent="0.25">
      <c r="A953" s="6">
        <v>43229</v>
      </c>
      <c r="B953" s="7" t="s">
        <v>899</v>
      </c>
      <c r="C953" s="21" t="s">
        <v>12</v>
      </c>
      <c r="D953" s="5" t="s">
        <v>15</v>
      </c>
      <c r="E953" s="27">
        <f>3500-1500</f>
        <v>2000</v>
      </c>
      <c r="F953" s="48">
        <f t="shared" si="14"/>
        <v>3.8373721675396686</v>
      </c>
      <c r="G953" s="28" t="s">
        <v>16</v>
      </c>
      <c r="H953" s="23" t="s">
        <v>485</v>
      </c>
      <c r="I953" s="24" t="s">
        <v>8</v>
      </c>
      <c r="J953" s="51">
        <v>521.19000000000005</v>
      </c>
    </row>
    <row r="954" spans="1:10" x14ac:dyDescent="0.25">
      <c r="A954" s="6">
        <v>43231</v>
      </c>
      <c r="B954" s="5" t="s">
        <v>900</v>
      </c>
      <c r="C954" s="21" t="s">
        <v>12</v>
      </c>
      <c r="D954" s="5" t="s">
        <v>792</v>
      </c>
      <c r="E954" s="27">
        <v>2500</v>
      </c>
      <c r="F954" s="48">
        <f t="shared" si="14"/>
        <v>4.796715209424586</v>
      </c>
      <c r="G954" s="28" t="s">
        <v>550</v>
      </c>
      <c r="H954" s="23" t="s">
        <v>485</v>
      </c>
      <c r="I954" s="24" t="s">
        <v>8</v>
      </c>
      <c r="J954" s="51">
        <v>521.19000000000005</v>
      </c>
    </row>
    <row r="955" spans="1:10" x14ac:dyDescent="0.25">
      <c r="A955" s="6">
        <v>43231</v>
      </c>
      <c r="B955" s="5" t="s">
        <v>901</v>
      </c>
      <c r="C955" s="21" t="s">
        <v>12</v>
      </c>
      <c r="D955" s="5" t="s">
        <v>792</v>
      </c>
      <c r="E955" s="27">
        <v>2000</v>
      </c>
      <c r="F955" s="48">
        <f t="shared" si="14"/>
        <v>3.8373721675396686</v>
      </c>
      <c r="G955" s="28" t="s">
        <v>550</v>
      </c>
      <c r="H955" s="23" t="s">
        <v>485</v>
      </c>
      <c r="I955" s="24" t="s">
        <v>8</v>
      </c>
      <c r="J955" s="51">
        <v>521.19000000000005</v>
      </c>
    </row>
    <row r="956" spans="1:10" x14ac:dyDescent="0.25">
      <c r="A956" s="6">
        <v>43231</v>
      </c>
      <c r="B956" s="5" t="s">
        <v>902</v>
      </c>
      <c r="C956" s="21" t="s">
        <v>12</v>
      </c>
      <c r="D956" s="5" t="s">
        <v>792</v>
      </c>
      <c r="E956" s="8">
        <v>1600</v>
      </c>
      <c r="F956" s="48">
        <f t="shared" si="14"/>
        <v>3.0698977340317346</v>
      </c>
      <c r="G956" s="28" t="s">
        <v>550</v>
      </c>
      <c r="H956" s="23" t="s">
        <v>485</v>
      </c>
      <c r="I956" s="24" t="s">
        <v>8</v>
      </c>
      <c r="J956" s="51">
        <v>521.19000000000005</v>
      </c>
    </row>
    <row r="957" spans="1:10" x14ac:dyDescent="0.25">
      <c r="A957" s="6">
        <v>43231</v>
      </c>
      <c r="B957" s="5" t="s">
        <v>903</v>
      </c>
      <c r="C957" s="21" t="s">
        <v>12</v>
      </c>
      <c r="D957" s="5" t="s">
        <v>792</v>
      </c>
      <c r="E957" s="8">
        <v>2000</v>
      </c>
      <c r="F957" s="48">
        <f t="shared" si="14"/>
        <v>3.8373721675396686</v>
      </c>
      <c r="G957" s="28" t="s">
        <v>550</v>
      </c>
      <c r="H957" s="23" t="s">
        <v>485</v>
      </c>
      <c r="I957" s="24" t="s">
        <v>8</v>
      </c>
      <c r="J957" s="51">
        <v>521.19000000000005</v>
      </c>
    </row>
    <row r="958" spans="1:10" x14ac:dyDescent="0.25">
      <c r="A958" s="6">
        <v>43231</v>
      </c>
      <c r="B958" s="5" t="s">
        <v>904</v>
      </c>
      <c r="C958" s="21" t="s">
        <v>12</v>
      </c>
      <c r="D958" s="5" t="s">
        <v>792</v>
      </c>
      <c r="E958" s="8">
        <v>2000</v>
      </c>
      <c r="F958" s="48">
        <f t="shared" si="14"/>
        <v>3.8373721675396686</v>
      </c>
      <c r="G958" s="28" t="s">
        <v>550</v>
      </c>
      <c r="H958" s="23" t="s">
        <v>485</v>
      </c>
      <c r="I958" s="24" t="s">
        <v>8</v>
      </c>
      <c r="J958" s="51">
        <v>521.19000000000005</v>
      </c>
    </row>
    <row r="959" spans="1:10" x14ac:dyDescent="0.25">
      <c r="A959" s="6">
        <v>43231</v>
      </c>
      <c r="B959" s="5" t="s">
        <v>905</v>
      </c>
      <c r="C959" s="21" t="s">
        <v>12</v>
      </c>
      <c r="D959" s="5" t="s">
        <v>792</v>
      </c>
      <c r="E959" s="8">
        <v>1500</v>
      </c>
      <c r="F959" s="48">
        <f t="shared" si="14"/>
        <v>2.8780291256547512</v>
      </c>
      <c r="G959" s="28" t="s">
        <v>550</v>
      </c>
      <c r="H959" s="23" t="s">
        <v>485</v>
      </c>
      <c r="I959" s="24" t="s">
        <v>8</v>
      </c>
      <c r="J959" s="51">
        <v>521.19000000000005</v>
      </c>
    </row>
    <row r="960" spans="1:10" x14ac:dyDescent="0.25">
      <c r="A960" s="6">
        <v>43231</v>
      </c>
      <c r="B960" s="74" t="s">
        <v>906</v>
      </c>
      <c r="C960" s="21" t="s">
        <v>12</v>
      </c>
      <c r="D960" s="5" t="s">
        <v>792</v>
      </c>
      <c r="E960" s="8">
        <v>1400</v>
      </c>
      <c r="F960" s="48">
        <f t="shared" si="14"/>
        <v>2.6861605172777678</v>
      </c>
      <c r="G960" s="28" t="s">
        <v>550</v>
      </c>
      <c r="H960" s="23" t="s">
        <v>485</v>
      </c>
      <c r="I960" s="24" t="s">
        <v>8</v>
      </c>
      <c r="J960" s="51">
        <v>521.19000000000005</v>
      </c>
    </row>
    <row r="961" spans="1:10" x14ac:dyDescent="0.25">
      <c r="A961" s="6">
        <v>43231</v>
      </c>
      <c r="B961" s="5" t="s">
        <v>907</v>
      </c>
      <c r="C961" s="21" t="s">
        <v>794</v>
      </c>
      <c r="D961" s="5" t="s">
        <v>792</v>
      </c>
      <c r="E961" s="8">
        <v>1800</v>
      </c>
      <c r="F961" s="48">
        <f t="shared" si="14"/>
        <v>3.4536349507857014</v>
      </c>
      <c r="G961" s="28" t="s">
        <v>550</v>
      </c>
      <c r="H961" s="23" t="s">
        <v>485</v>
      </c>
      <c r="I961" s="24" t="s">
        <v>8</v>
      </c>
      <c r="J961" s="51">
        <v>521.19000000000005</v>
      </c>
    </row>
    <row r="962" spans="1:10" x14ac:dyDescent="0.25">
      <c r="A962" s="6">
        <v>43231</v>
      </c>
      <c r="B962" s="5" t="s">
        <v>908</v>
      </c>
      <c r="C962" s="21" t="s">
        <v>12</v>
      </c>
      <c r="D962" s="5" t="s">
        <v>792</v>
      </c>
      <c r="E962" s="8">
        <v>4600</v>
      </c>
      <c r="F962" s="48">
        <f t="shared" si="14"/>
        <v>8.8259559853412366</v>
      </c>
      <c r="G962" s="28" t="s">
        <v>25</v>
      </c>
      <c r="H962" s="23" t="s">
        <v>485</v>
      </c>
      <c r="I962" s="24" t="s">
        <v>8</v>
      </c>
      <c r="J962" s="51">
        <v>521.19000000000005</v>
      </c>
    </row>
    <row r="963" spans="1:10" x14ac:dyDescent="0.25">
      <c r="A963" s="6">
        <v>43231</v>
      </c>
      <c r="B963" s="5" t="s">
        <v>909</v>
      </c>
      <c r="C963" s="21" t="s">
        <v>794</v>
      </c>
      <c r="D963" s="5" t="s">
        <v>792</v>
      </c>
      <c r="E963" s="8">
        <v>2500</v>
      </c>
      <c r="F963" s="48">
        <f t="shared" si="14"/>
        <v>4.796715209424586</v>
      </c>
      <c r="G963" s="28" t="s">
        <v>25</v>
      </c>
      <c r="H963" s="23" t="s">
        <v>485</v>
      </c>
      <c r="I963" s="24" t="s">
        <v>8</v>
      </c>
      <c r="J963" s="51">
        <v>521.19000000000005</v>
      </c>
    </row>
    <row r="964" spans="1:10" x14ac:dyDescent="0.25">
      <c r="A964" s="6">
        <v>43231</v>
      </c>
      <c r="B964" s="5" t="s">
        <v>910</v>
      </c>
      <c r="C964" s="21" t="s">
        <v>12</v>
      </c>
      <c r="D964" s="5" t="s">
        <v>792</v>
      </c>
      <c r="E964" s="8">
        <v>2600</v>
      </c>
      <c r="F964" s="48">
        <f t="shared" ref="F964:F1027" si="15">+E964/J964</f>
        <v>4.9885838178015689</v>
      </c>
      <c r="G964" s="28" t="s">
        <v>25</v>
      </c>
      <c r="H964" s="23" t="s">
        <v>485</v>
      </c>
      <c r="I964" s="24" t="s">
        <v>8</v>
      </c>
      <c r="J964" s="51">
        <v>521.19000000000005</v>
      </c>
    </row>
    <row r="965" spans="1:10" x14ac:dyDescent="0.25">
      <c r="A965" s="6">
        <v>43231</v>
      </c>
      <c r="B965" s="5" t="s">
        <v>911</v>
      </c>
      <c r="C965" s="21" t="s">
        <v>794</v>
      </c>
      <c r="D965" s="5" t="s">
        <v>792</v>
      </c>
      <c r="E965" s="8">
        <v>5000</v>
      </c>
      <c r="F965" s="48">
        <f t="shared" si="15"/>
        <v>9.5934304188491719</v>
      </c>
      <c r="G965" s="28" t="s">
        <v>25</v>
      </c>
      <c r="H965" s="23" t="s">
        <v>485</v>
      </c>
      <c r="I965" s="24" t="s">
        <v>8</v>
      </c>
      <c r="J965" s="51">
        <v>521.19000000000005</v>
      </c>
    </row>
    <row r="966" spans="1:10" x14ac:dyDescent="0.25">
      <c r="A966" s="6">
        <v>43231</v>
      </c>
      <c r="B966" s="50" t="s">
        <v>912</v>
      </c>
      <c r="C966" s="21" t="s">
        <v>12</v>
      </c>
      <c r="D966" s="5" t="s">
        <v>792</v>
      </c>
      <c r="E966" s="8">
        <v>4000</v>
      </c>
      <c r="F966" s="48">
        <f t="shared" si="15"/>
        <v>7.6747443350793372</v>
      </c>
      <c r="G966" s="28" t="s">
        <v>552</v>
      </c>
      <c r="H966" s="23" t="s">
        <v>485</v>
      </c>
      <c r="I966" s="24" t="s">
        <v>8</v>
      </c>
      <c r="J966" s="51">
        <v>521.19000000000005</v>
      </c>
    </row>
    <row r="967" spans="1:10" x14ac:dyDescent="0.25">
      <c r="A967" s="6">
        <v>43231</v>
      </c>
      <c r="B967" s="50" t="s">
        <v>913</v>
      </c>
      <c r="C967" s="21" t="s">
        <v>12</v>
      </c>
      <c r="D967" s="5" t="s">
        <v>792</v>
      </c>
      <c r="E967" s="8">
        <v>600</v>
      </c>
      <c r="F967" s="48">
        <f t="shared" si="15"/>
        <v>1.1512116502619005</v>
      </c>
      <c r="G967" s="28" t="s">
        <v>552</v>
      </c>
      <c r="H967" s="23" t="s">
        <v>485</v>
      </c>
      <c r="I967" s="24" t="s">
        <v>8</v>
      </c>
      <c r="J967" s="51">
        <v>521.19000000000005</v>
      </c>
    </row>
    <row r="968" spans="1:10" x14ac:dyDescent="0.25">
      <c r="A968" s="6">
        <v>43231</v>
      </c>
      <c r="B968" s="50" t="s">
        <v>914</v>
      </c>
      <c r="C968" s="21" t="s">
        <v>12</v>
      </c>
      <c r="D968" s="5" t="s">
        <v>792</v>
      </c>
      <c r="E968" s="8">
        <v>3500</v>
      </c>
      <c r="F968" s="48">
        <f t="shared" si="15"/>
        <v>6.7154012931944198</v>
      </c>
      <c r="G968" s="28" t="s">
        <v>552</v>
      </c>
      <c r="H968" s="23" t="s">
        <v>485</v>
      </c>
      <c r="I968" s="24" t="s">
        <v>8</v>
      </c>
      <c r="J968" s="51">
        <v>521.19000000000005</v>
      </c>
    </row>
    <row r="969" spans="1:10" x14ac:dyDescent="0.25">
      <c r="A969" s="6">
        <v>43231</v>
      </c>
      <c r="B969" s="50" t="s">
        <v>915</v>
      </c>
      <c r="C969" s="21" t="s">
        <v>12</v>
      </c>
      <c r="D969" s="5" t="s">
        <v>792</v>
      </c>
      <c r="E969" s="8">
        <v>2000</v>
      </c>
      <c r="F969" s="48">
        <f t="shared" si="15"/>
        <v>3.8373721675396686</v>
      </c>
      <c r="G969" s="28" t="s">
        <v>552</v>
      </c>
      <c r="H969" s="23" t="s">
        <v>485</v>
      </c>
      <c r="I969" s="24" t="s">
        <v>8</v>
      </c>
      <c r="J969" s="51">
        <v>521.19000000000005</v>
      </c>
    </row>
    <row r="970" spans="1:10" x14ac:dyDescent="0.25">
      <c r="A970" s="6">
        <v>43231</v>
      </c>
      <c r="B970" s="7" t="s">
        <v>916</v>
      </c>
      <c r="C970" s="21" t="s">
        <v>12</v>
      </c>
      <c r="D970" s="5" t="s">
        <v>19</v>
      </c>
      <c r="E970" s="8">
        <v>10200</v>
      </c>
      <c r="F970" s="48">
        <f t="shared" si="15"/>
        <v>19.570598054452308</v>
      </c>
      <c r="G970" s="28" t="s">
        <v>20</v>
      </c>
      <c r="H970" s="23" t="s">
        <v>485</v>
      </c>
      <c r="I970" s="24" t="s">
        <v>8</v>
      </c>
      <c r="J970" s="51">
        <v>521.19000000000005</v>
      </c>
    </row>
    <row r="971" spans="1:10" x14ac:dyDescent="0.25">
      <c r="A971" s="6">
        <v>43231</v>
      </c>
      <c r="B971" s="7" t="s">
        <v>922</v>
      </c>
      <c r="C971" s="21" t="s">
        <v>12</v>
      </c>
      <c r="D971" s="5" t="s">
        <v>15</v>
      </c>
      <c r="E971" s="8">
        <v>4000</v>
      </c>
      <c r="F971" s="48">
        <f t="shared" si="15"/>
        <v>7.6747443350793372</v>
      </c>
      <c r="G971" s="28" t="s">
        <v>17</v>
      </c>
      <c r="H971" s="23" t="s">
        <v>485</v>
      </c>
      <c r="I971" s="24" t="s">
        <v>8</v>
      </c>
      <c r="J971" s="51">
        <v>521.19000000000005</v>
      </c>
    </row>
    <row r="972" spans="1:10" x14ac:dyDescent="0.25">
      <c r="A972" s="6">
        <v>43231</v>
      </c>
      <c r="B972" s="7" t="s">
        <v>923</v>
      </c>
      <c r="C972" s="21" t="s">
        <v>12</v>
      </c>
      <c r="D972" s="5" t="s">
        <v>792</v>
      </c>
      <c r="E972" s="8">
        <v>3800</v>
      </c>
      <c r="F972" s="48">
        <f t="shared" si="15"/>
        <v>7.2910071183253704</v>
      </c>
      <c r="G972" s="28" t="s">
        <v>25</v>
      </c>
      <c r="H972" s="23" t="s">
        <v>485</v>
      </c>
      <c r="I972" s="24" t="s">
        <v>8</v>
      </c>
      <c r="J972" s="51">
        <v>521.19000000000005</v>
      </c>
    </row>
    <row r="973" spans="1:10" x14ac:dyDescent="0.25">
      <c r="A973" s="6">
        <v>43231</v>
      </c>
      <c r="B973" s="7" t="s">
        <v>924</v>
      </c>
      <c r="C973" s="21" t="s">
        <v>794</v>
      </c>
      <c r="D973" s="5" t="s">
        <v>792</v>
      </c>
      <c r="E973" s="8">
        <v>6000</v>
      </c>
      <c r="F973" s="48">
        <f t="shared" si="15"/>
        <v>11.512116502619005</v>
      </c>
      <c r="G973" s="28" t="s">
        <v>25</v>
      </c>
      <c r="H973" s="23" t="s">
        <v>485</v>
      </c>
      <c r="I973" s="24" t="s">
        <v>8</v>
      </c>
      <c r="J973" s="51">
        <v>521.19000000000005</v>
      </c>
    </row>
    <row r="974" spans="1:10" x14ac:dyDescent="0.25">
      <c r="A974" s="6">
        <v>43234</v>
      </c>
      <c r="B974" s="7" t="s">
        <v>927</v>
      </c>
      <c r="C974" s="21" t="s">
        <v>14</v>
      </c>
      <c r="D974" s="5" t="s">
        <v>23</v>
      </c>
      <c r="E974" s="8">
        <v>10000</v>
      </c>
      <c r="F974" s="48">
        <f t="shared" si="15"/>
        <v>19.186860837698344</v>
      </c>
      <c r="G974" s="28" t="s">
        <v>34</v>
      </c>
      <c r="H974" s="23" t="s">
        <v>485</v>
      </c>
      <c r="I974" s="24" t="s">
        <v>8</v>
      </c>
      <c r="J974" s="51">
        <v>521.19000000000005</v>
      </c>
    </row>
    <row r="975" spans="1:10" x14ac:dyDescent="0.25">
      <c r="A975" s="6">
        <v>43234</v>
      </c>
      <c r="B975" s="7" t="s">
        <v>928</v>
      </c>
      <c r="C975" s="21" t="s">
        <v>14</v>
      </c>
      <c r="D975" s="5" t="s">
        <v>19</v>
      </c>
      <c r="E975" s="8">
        <v>5000</v>
      </c>
      <c r="F975" s="48">
        <f t="shared" si="15"/>
        <v>9.5934304188491719</v>
      </c>
      <c r="G975" s="28" t="s">
        <v>34</v>
      </c>
      <c r="H975" s="23" t="s">
        <v>485</v>
      </c>
      <c r="I975" s="24" t="s">
        <v>8</v>
      </c>
      <c r="J975" s="51">
        <v>521.19000000000005</v>
      </c>
    </row>
    <row r="976" spans="1:10" x14ac:dyDescent="0.25">
      <c r="A976" s="6">
        <v>43234</v>
      </c>
      <c r="B976" s="7" t="s">
        <v>929</v>
      </c>
      <c r="C976" s="21" t="s">
        <v>14</v>
      </c>
      <c r="D976" s="5" t="s">
        <v>10</v>
      </c>
      <c r="E976" s="12">
        <v>5000</v>
      </c>
      <c r="F976" s="48">
        <f t="shared" si="15"/>
        <v>9.5934304188491719</v>
      </c>
      <c r="G976" s="28" t="s">
        <v>34</v>
      </c>
      <c r="H976" s="23" t="s">
        <v>485</v>
      </c>
      <c r="I976" s="24" t="s">
        <v>8</v>
      </c>
      <c r="J976" s="51">
        <v>521.19000000000005</v>
      </c>
    </row>
    <row r="977" spans="1:10" x14ac:dyDescent="0.25">
      <c r="A977" s="6">
        <v>43234</v>
      </c>
      <c r="B977" s="7" t="s">
        <v>930</v>
      </c>
      <c r="C977" s="21" t="s">
        <v>14</v>
      </c>
      <c r="D977" s="5" t="s">
        <v>15</v>
      </c>
      <c r="E977" s="12">
        <v>5000</v>
      </c>
      <c r="F977" s="48">
        <f t="shared" si="15"/>
        <v>9.5934304188491719</v>
      </c>
      <c r="G977" s="28" t="s">
        <v>34</v>
      </c>
      <c r="H977" s="23" t="s">
        <v>485</v>
      </c>
      <c r="I977" s="24" t="s">
        <v>8</v>
      </c>
      <c r="J977" s="51">
        <v>521.19000000000005</v>
      </c>
    </row>
    <row r="978" spans="1:10" x14ac:dyDescent="0.25">
      <c r="A978" s="6">
        <v>43234</v>
      </c>
      <c r="B978" s="7" t="s">
        <v>931</v>
      </c>
      <c r="C978" s="21" t="s">
        <v>14</v>
      </c>
      <c r="D978" s="5" t="s">
        <v>15</v>
      </c>
      <c r="E978" s="12">
        <v>5000</v>
      </c>
      <c r="F978" s="48">
        <f t="shared" si="15"/>
        <v>9.5934304188491719</v>
      </c>
      <c r="G978" s="28" t="s">
        <v>34</v>
      </c>
      <c r="H978" s="23" t="s">
        <v>485</v>
      </c>
      <c r="I978" s="24" t="s">
        <v>8</v>
      </c>
      <c r="J978" s="51">
        <v>521.19000000000005</v>
      </c>
    </row>
    <row r="979" spans="1:10" x14ac:dyDescent="0.25">
      <c r="A979" s="6">
        <v>43234</v>
      </c>
      <c r="B979" s="7" t="s">
        <v>932</v>
      </c>
      <c r="C979" s="21" t="s">
        <v>14</v>
      </c>
      <c r="D979" s="5" t="s">
        <v>792</v>
      </c>
      <c r="E979" s="8">
        <v>5000</v>
      </c>
      <c r="F979" s="48">
        <f t="shared" si="15"/>
        <v>9.5934304188491719</v>
      </c>
      <c r="G979" s="28" t="s">
        <v>34</v>
      </c>
      <c r="H979" s="23" t="s">
        <v>485</v>
      </c>
      <c r="I979" s="24" t="s">
        <v>8</v>
      </c>
      <c r="J979" s="51">
        <v>521.19000000000005</v>
      </c>
    </row>
    <row r="980" spans="1:10" x14ac:dyDescent="0.25">
      <c r="A980" s="6">
        <v>43234</v>
      </c>
      <c r="B980" s="7" t="s">
        <v>933</v>
      </c>
      <c r="C980" s="21" t="s">
        <v>14</v>
      </c>
      <c r="D980" s="5" t="s">
        <v>792</v>
      </c>
      <c r="E980" s="8">
        <v>5000</v>
      </c>
      <c r="F980" s="48">
        <f t="shared" si="15"/>
        <v>9.5934304188491719</v>
      </c>
      <c r="G980" s="28" t="s">
        <v>34</v>
      </c>
      <c r="H980" s="23" t="s">
        <v>485</v>
      </c>
      <c r="I980" s="24" t="s">
        <v>8</v>
      </c>
      <c r="J980" s="51">
        <v>521.19000000000005</v>
      </c>
    </row>
    <row r="981" spans="1:10" x14ac:dyDescent="0.25">
      <c r="A981" s="6">
        <v>43234</v>
      </c>
      <c r="B981" s="7" t="s">
        <v>934</v>
      </c>
      <c r="C981" s="21" t="s">
        <v>14</v>
      </c>
      <c r="D981" s="5" t="s">
        <v>792</v>
      </c>
      <c r="E981" s="8">
        <v>5000</v>
      </c>
      <c r="F981" s="48">
        <f t="shared" si="15"/>
        <v>9.5934304188491719</v>
      </c>
      <c r="G981" s="28" t="s">
        <v>34</v>
      </c>
      <c r="H981" s="23" t="s">
        <v>485</v>
      </c>
      <c r="I981" s="24" t="s">
        <v>8</v>
      </c>
      <c r="J981" s="51">
        <v>521.19000000000005</v>
      </c>
    </row>
    <row r="982" spans="1:10" x14ac:dyDescent="0.25">
      <c r="A982" s="6">
        <v>43234</v>
      </c>
      <c r="B982" s="7" t="s">
        <v>664</v>
      </c>
      <c r="C982" s="21" t="s">
        <v>12</v>
      </c>
      <c r="D982" s="5" t="s">
        <v>10</v>
      </c>
      <c r="E982" s="8">
        <v>12500</v>
      </c>
      <c r="F982" s="48">
        <f t="shared" si="15"/>
        <v>23.983576047122927</v>
      </c>
      <c r="G982" s="28" t="s">
        <v>34</v>
      </c>
      <c r="H982" s="23" t="s">
        <v>485</v>
      </c>
      <c r="I982" s="24" t="s">
        <v>8</v>
      </c>
      <c r="J982" s="51">
        <v>521.19000000000005</v>
      </c>
    </row>
    <row r="983" spans="1:10" x14ac:dyDescent="0.25">
      <c r="A983" s="6">
        <v>43234</v>
      </c>
      <c r="B983" s="7" t="s">
        <v>665</v>
      </c>
      <c r="C983" s="21" t="s">
        <v>12</v>
      </c>
      <c r="D983" s="5" t="s">
        <v>19</v>
      </c>
      <c r="E983" s="8">
        <v>13000</v>
      </c>
      <c r="F983" s="48">
        <f t="shared" si="15"/>
        <v>24.942919089007844</v>
      </c>
      <c r="G983" s="33" t="s">
        <v>20</v>
      </c>
      <c r="H983" s="23" t="s">
        <v>485</v>
      </c>
      <c r="I983" s="24" t="s">
        <v>8</v>
      </c>
      <c r="J983" s="51">
        <v>521.19000000000005</v>
      </c>
    </row>
    <row r="984" spans="1:10" x14ac:dyDescent="0.25">
      <c r="A984" s="6">
        <v>43234</v>
      </c>
      <c r="B984" s="7" t="s">
        <v>666</v>
      </c>
      <c r="C984" s="21" t="s">
        <v>12</v>
      </c>
      <c r="D984" s="5" t="s">
        <v>15</v>
      </c>
      <c r="E984" s="8">
        <v>15000</v>
      </c>
      <c r="F984" s="48">
        <f t="shared" si="15"/>
        <v>28.780291256547514</v>
      </c>
      <c r="G984" s="28" t="s">
        <v>16</v>
      </c>
      <c r="H984" s="23" t="s">
        <v>485</v>
      </c>
      <c r="I984" s="24" t="s">
        <v>8</v>
      </c>
      <c r="J984" s="51">
        <v>521.19000000000005</v>
      </c>
    </row>
    <row r="985" spans="1:10" x14ac:dyDescent="0.25">
      <c r="A985" s="6">
        <v>43234</v>
      </c>
      <c r="B985" s="7" t="s">
        <v>667</v>
      </c>
      <c r="C985" s="21" t="s">
        <v>12</v>
      </c>
      <c r="D985" s="5" t="s">
        <v>15</v>
      </c>
      <c r="E985" s="8">
        <v>6300</v>
      </c>
      <c r="F985" s="48">
        <f t="shared" si="15"/>
        <v>12.087722327749956</v>
      </c>
      <c r="G985" s="28" t="s">
        <v>17</v>
      </c>
      <c r="H985" s="23" t="s">
        <v>485</v>
      </c>
      <c r="I985" s="24" t="s">
        <v>8</v>
      </c>
      <c r="J985" s="51">
        <v>521.19000000000005</v>
      </c>
    </row>
    <row r="986" spans="1:10" x14ac:dyDescent="0.25">
      <c r="A986" s="6">
        <v>43234</v>
      </c>
      <c r="B986" s="7" t="s">
        <v>668</v>
      </c>
      <c r="C986" s="21" t="s">
        <v>12</v>
      </c>
      <c r="D986" s="5" t="s">
        <v>15</v>
      </c>
      <c r="E986" s="8">
        <v>5000</v>
      </c>
      <c r="F986" s="48">
        <f t="shared" si="15"/>
        <v>9.5934304188491719</v>
      </c>
      <c r="G986" s="28" t="s">
        <v>17</v>
      </c>
      <c r="H986" s="23" t="s">
        <v>485</v>
      </c>
      <c r="I986" s="24" t="s">
        <v>8</v>
      </c>
      <c r="J986" s="51">
        <v>521.19000000000005</v>
      </c>
    </row>
    <row r="987" spans="1:10" x14ac:dyDescent="0.25">
      <c r="A987" s="6">
        <v>43234</v>
      </c>
      <c r="B987" s="7" t="s">
        <v>936</v>
      </c>
      <c r="C987" s="21" t="s">
        <v>12</v>
      </c>
      <c r="D987" s="5" t="s">
        <v>792</v>
      </c>
      <c r="E987" s="8">
        <v>3900</v>
      </c>
      <c r="F987" s="48">
        <f t="shared" si="15"/>
        <v>7.4828757267023533</v>
      </c>
      <c r="G987" s="28" t="s">
        <v>552</v>
      </c>
      <c r="H987" s="23" t="s">
        <v>485</v>
      </c>
      <c r="I987" s="24" t="s">
        <v>8</v>
      </c>
      <c r="J987" s="51">
        <v>521.19000000000005</v>
      </c>
    </row>
    <row r="988" spans="1:10" x14ac:dyDescent="0.25">
      <c r="A988" s="6">
        <v>43234</v>
      </c>
      <c r="B988" s="7" t="s">
        <v>669</v>
      </c>
      <c r="C988" s="21" t="s">
        <v>12</v>
      </c>
      <c r="D988" s="9" t="s">
        <v>792</v>
      </c>
      <c r="E988" s="8">
        <v>3000</v>
      </c>
      <c r="F988" s="48">
        <f t="shared" si="15"/>
        <v>5.7560582513095024</v>
      </c>
      <c r="G988" s="28" t="s">
        <v>550</v>
      </c>
      <c r="H988" s="23" t="s">
        <v>485</v>
      </c>
      <c r="I988" s="24" t="s">
        <v>8</v>
      </c>
      <c r="J988" s="51">
        <v>521.19000000000005</v>
      </c>
    </row>
    <row r="989" spans="1:10" x14ac:dyDescent="0.25">
      <c r="A989" s="6">
        <v>43234</v>
      </c>
      <c r="B989" s="7" t="s">
        <v>670</v>
      </c>
      <c r="C989" s="21" t="s">
        <v>12</v>
      </c>
      <c r="D989" s="9" t="s">
        <v>792</v>
      </c>
      <c r="E989" s="8">
        <v>1000</v>
      </c>
      <c r="F989" s="48">
        <f t="shared" si="15"/>
        <v>1.9186860837698343</v>
      </c>
      <c r="G989" s="28" t="s">
        <v>25</v>
      </c>
      <c r="H989" s="23" t="s">
        <v>485</v>
      </c>
      <c r="I989" s="24" t="s">
        <v>8</v>
      </c>
      <c r="J989" s="51">
        <v>521.19000000000005</v>
      </c>
    </row>
    <row r="990" spans="1:10" x14ac:dyDescent="0.25">
      <c r="A990" s="6">
        <v>43234</v>
      </c>
      <c r="B990" s="7" t="s">
        <v>671</v>
      </c>
      <c r="C990" s="21" t="s">
        <v>840</v>
      </c>
      <c r="D990" s="5" t="s">
        <v>10</v>
      </c>
      <c r="E990" s="8">
        <v>5000</v>
      </c>
      <c r="F990" s="48">
        <f t="shared" si="15"/>
        <v>9.5934304188491719</v>
      </c>
      <c r="G990" s="28" t="s">
        <v>34</v>
      </c>
      <c r="H990" s="23" t="s">
        <v>485</v>
      </c>
      <c r="I990" s="24" t="s">
        <v>8</v>
      </c>
      <c r="J990" s="51">
        <v>521.19000000000005</v>
      </c>
    </row>
    <row r="991" spans="1:10" x14ac:dyDescent="0.25">
      <c r="A991" s="6">
        <v>43234</v>
      </c>
      <c r="B991" s="39" t="s">
        <v>937</v>
      </c>
      <c r="C991" s="21" t="s">
        <v>12</v>
      </c>
      <c r="D991" s="5" t="s">
        <v>792</v>
      </c>
      <c r="E991" s="65">
        <v>2000</v>
      </c>
      <c r="F991" s="48">
        <f t="shared" si="15"/>
        <v>3.8373721675396686</v>
      </c>
      <c r="G991" s="28" t="s">
        <v>552</v>
      </c>
      <c r="H991" s="23" t="s">
        <v>485</v>
      </c>
      <c r="I991" s="24" t="s">
        <v>8</v>
      </c>
      <c r="J991" s="51">
        <v>521.19000000000005</v>
      </c>
    </row>
    <row r="992" spans="1:10" x14ac:dyDescent="0.25">
      <c r="A992" s="6">
        <v>43234</v>
      </c>
      <c r="B992" s="39" t="s">
        <v>938</v>
      </c>
      <c r="C992" s="21" t="s">
        <v>12</v>
      </c>
      <c r="D992" s="5" t="s">
        <v>792</v>
      </c>
      <c r="E992" s="65">
        <v>2500</v>
      </c>
      <c r="F992" s="48">
        <f t="shared" si="15"/>
        <v>4.796715209424586</v>
      </c>
      <c r="G992" s="28" t="s">
        <v>552</v>
      </c>
      <c r="H992" s="23" t="s">
        <v>485</v>
      </c>
      <c r="I992" s="24" t="s">
        <v>8</v>
      </c>
      <c r="J992" s="51">
        <v>521.19000000000005</v>
      </c>
    </row>
    <row r="993" spans="1:10" x14ac:dyDescent="0.25">
      <c r="A993" s="6">
        <v>43235</v>
      </c>
      <c r="B993" s="39" t="s">
        <v>939</v>
      </c>
      <c r="C993" s="21" t="s">
        <v>12</v>
      </c>
      <c r="D993" s="5" t="s">
        <v>792</v>
      </c>
      <c r="E993" s="65">
        <v>800</v>
      </c>
      <c r="F993" s="48">
        <f t="shared" si="15"/>
        <v>1.5349488670158673</v>
      </c>
      <c r="G993" s="28" t="s">
        <v>552</v>
      </c>
      <c r="H993" s="23" t="s">
        <v>485</v>
      </c>
      <c r="I993" s="24" t="s">
        <v>8</v>
      </c>
      <c r="J993" s="51">
        <v>521.19000000000005</v>
      </c>
    </row>
    <row r="994" spans="1:10" x14ac:dyDescent="0.25">
      <c r="A994" s="6">
        <v>43235</v>
      </c>
      <c r="B994" s="39" t="s">
        <v>940</v>
      </c>
      <c r="C994" s="21" t="s">
        <v>12</v>
      </c>
      <c r="D994" s="5" t="s">
        <v>792</v>
      </c>
      <c r="E994" s="65">
        <v>3500</v>
      </c>
      <c r="F994" s="48">
        <f t="shared" si="15"/>
        <v>6.7154012931944198</v>
      </c>
      <c r="G994" s="28" t="s">
        <v>552</v>
      </c>
      <c r="H994" s="23" t="s">
        <v>485</v>
      </c>
      <c r="I994" s="24" t="s">
        <v>8</v>
      </c>
      <c r="J994" s="51">
        <v>521.19000000000005</v>
      </c>
    </row>
    <row r="995" spans="1:10" x14ac:dyDescent="0.25">
      <c r="A995" s="6">
        <v>43235</v>
      </c>
      <c r="B995" s="7" t="s">
        <v>941</v>
      </c>
      <c r="C995" s="21" t="s">
        <v>794</v>
      </c>
      <c r="D995" s="5" t="s">
        <v>792</v>
      </c>
      <c r="E995" s="65">
        <v>1350</v>
      </c>
      <c r="F995" s="48">
        <f t="shared" si="15"/>
        <v>2.5902262130892764</v>
      </c>
      <c r="G995" s="28" t="s">
        <v>552</v>
      </c>
      <c r="H995" s="23" t="s">
        <v>485</v>
      </c>
      <c r="I995" s="24" t="s">
        <v>8</v>
      </c>
      <c r="J995" s="51">
        <v>521.19000000000005</v>
      </c>
    </row>
    <row r="996" spans="1:10" x14ac:dyDescent="0.25">
      <c r="A996" s="6">
        <v>43235</v>
      </c>
      <c r="B996" s="7" t="s">
        <v>861</v>
      </c>
      <c r="C996" s="21" t="s">
        <v>12</v>
      </c>
      <c r="D996" s="5" t="s">
        <v>792</v>
      </c>
      <c r="E996" s="65">
        <v>1500</v>
      </c>
      <c r="F996" s="48">
        <f t="shared" si="15"/>
        <v>2.8780291256547512</v>
      </c>
      <c r="G996" s="28" t="s">
        <v>552</v>
      </c>
      <c r="H996" s="23" t="s">
        <v>485</v>
      </c>
      <c r="I996" s="24" t="s">
        <v>8</v>
      </c>
      <c r="J996" s="51">
        <v>521.19000000000005</v>
      </c>
    </row>
    <row r="997" spans="1:10" x14ac:dyDescent="0.25">
      <c r="A997" s="6">
        <v>43235</v>
      </c>
      <c r="B997" s="39" t="s">
        <v>942</v>
      </c>
      <c r="C997" s="21" t="s">
        <v>12</v>
      </c>
      <c r="D997" s="5" t="s">
        <v>792</v>
      </c>
      <c r="E997" s="65">
        <v>2500</v>
      </c>
      <c r="F997" s="48">
        <f t="shared" si="15"/>
        <v>4.796715209424586</v>
      </c>
      <c r="G997" s="28" t="s">
        <v>550</v>
      </c>
      <c r="H997" s="23" t="s">
        <v>485</v>
      </c>
      <c r="I997" s="24" t="s">
        <v>8</v>
      </c>
      <c r="J997" s="51">
        <v>521.19000000000005</v>
      </c>
    </row>
    <row r="998" spans="1:10" x14ac:dyDescent="0.25">
      <c r="A998" s="6">
        <v>43235</v>
      </c>
      <c r="B998" s="39" t="s">
        <v>943</v>
      </c>
      <c r="C998" s="21" t="s">
        <v>12</v>
      </c>
      <c r="D998" s="5" t="s">
        <v>792</v>
      </c>
      <c r="E998" s="65">
        <v>2000</v>
      </c>
      <c r="F998" s="48">
        <f t="shared" si="15"/>
        <v>3.8373721675396686</v>
      </c>
      <c r="G998" s="28" t="s">
        <v>550</v>
      </c>
      <c r="H998" s="23" t="s">
        <v>485</v>
      </c>
      <c r="I998" s="24" t="s">
        <v>8</v>
      </c>
      <c r="J998" s="51">
        <v>521.19000000000005</v>
      </c>
    </row>
    <row r="999" spans="1:10" x14ac:dyDescent="0.25">
      <c r="A999" s="6">
        <v>43235</v>
      </c>
      <c r="B999" s="39" t="s">
        <v>944</v>
      </c>
      <c r="C999" s="21" t="s">
        <v>12</v>
      </c>
      <c r="D999" s="5" t="s">
        <v>792</v>
      </c>
      <c r="E999" s="65">
        <v>2000</v>
      </c>
      <c r="F999" s="48">
        <f t="shared" si="15"/>
        <v>3.8373721675396686</v>
      </c>
      <c r="G999" s="28" t="s">
        <v>550</v>
      </c>
      <c r="H999" s="23" t="s">
        <v>485</v>
      </c>
      <c r="I999" s="24" t="s">
        <v>8</v>
      </c>
      <c r="J999" s="51">
        <v>521.19000000000005</v>
      </c>
    </row>
    <row r="1000" spans="1:10" x14ac:dyDescent="0.25">
      <c r="A1000" s="6">
        <v>43235</v>
      </c>
      <c r="B1000" s="39" t="s">
        <v>945</v>
      </c>
      <c r="C1000" s="21" t="s">
        <v>12</v>
      </c>
      <c r="D1000" s="5" t="s">
        <v>792</v>
      </c>
      <c r="E1000" s="65">
        <v>2000</v>
      </c>
      <c r="F1000" s="48">
        <f t="shared" si="15"/>
        <v>3.8373721675396686</v>
      </c>
      <c r="G1000" s="28" t="s">
        <v>550</v>
      </c>
      <c r="H1000" s="23" t="s">
        <v>485</v>
      </c>
      <c r="I1000" s="24" t="s">
        <v>8</v>
      </c>
      <c r="J1000" s="51">
        <v>521.19000000000005</v>
      </c>
    </row>
    <row r="1001" spans="1:10" x14ac:dyDescent="0.25">
      <c r="A1001" s="6">
        <v>43235</v>
      </c>
      <c r="B1001" s="39" t="s">
        <v>946</v>
      </c>
      <c r="C1001" s="21" t="s">
        <v>12</v>
      </c>
      <c r="D1001" s="5" t="s">
        <v>792</v>
      </c>
      <c r="E1001" s="65">
        <v>2000</v>
      </c>
      <c r="F1001" s="48">
        <f t="shared" si="15"/>
        <v>3.8373721675396686</v>
      </c>
      <c r="G1001" s="28" t="s">
        <v>550</v>
      </c>
      <c r="H1001" s="23" t="s">
        <v>485</v>
      </c>
      <c r="I1001" s="24" t="s">
        <v>8</v>
      </c>
      <c r="J1001" s="51">
        <v>521.19000000000005</v>
      </c>
    </row>
    <row r="1002" spans="1:10" x14ac:dyDescent="0.25">
      <c r="A1002" s="6">
        <v>43235</v>
      </c>
      <c r="B1002" s="39" t="s">
        <v>947</v>
      </c>
      <c r="C1002" s="21" t="s">
        <v>12</v>
      </c>
      <c r="D1002" s="5" t="s">
        <v>792</v>
      </c>
      <c r="E1002" s="65">
        <v>2500</v>
      </c>
      <c r="F1002" s="48">
        <f t="shared" si="15"/>
        <v>4.796715209424586</v>
      </c>
      <c r="G1002" s="28" t="s">
        <v>550</v>
      </c>
      <c r="H1002" s="23" t="s">
        <v>485</v>
      </c>
      <c r="I1002" s="24" t="s">
        <v>8</v>
      </c>
      <c r="J1002" s="51">
        <v>521.19000000000005</v>
      </c>
    </row>
    <row r="1003" spans="1:10" x14ac:dyDescent="0.25">
      <c r="A1003" s="6">
        <v>43235</v>
      </c>
      <c r="B1003" s="39" t="s">
        <v>948</v>
      </c>
      <c r="C1003" s="21" t="s">
        <v>12</v>
      </c>
      <c r="D1003" s="5" t="s">
        <v>792</v>
      </c>
      <c r="E1003" s="65">
        <v>1500</v>
      </c>
      <c r="F1003" s="48">
        <f t="shared" si="15"/>
        <v>2.8780291256547512</v>
      </c>
      <c r="G1003" s="28" t="s">
        <v>550</v>
      </c>
      <c r="H1003" s="23" t="s">
        <v>485</v>
      </c>
      <c r="I1003" s="24" t="s">
        <v>8</v>
      </c>
      <c r="J1003" s="51">
        <v>521.19000000000005</v>
      </c>
    </row>
    <row r="1004" spans="1:10" x14ac:dyDescent="0.25">
      <c r="A1004" s="6">
        <v>43235</v>
      </c>
      <c r="B1004" s="39" t="s">
        <v>949</v>
      </c>
      <c r="C1004" s="21" t="s">
        <v>794</v>
      </c>
      <c r="D1004" s="5" t="s">
        <v>792</v>
      </c>
      <c r="E1004" s="65">
        <v>1300</v>
      </c>
      <c r="F1004" s="48">
        <f t="shared" si="15"/>
        <v>2.4942919089007844</v>
      </c>
      <c r="G1004" s="28" t="s">
        <v>550</v>
      </c>
      <c r="H1004" s="23" t="s">
        <v>485</v>
      </c>
      <c r="I1004" s="24" t="s">
        <v>8</v>
      </c>
      <c r="J1004" s="51">
        <v>521.19000000000005</v>
      </c>
    </row>
    <row r="1005" spans="1:10" x14ac:dyDescent="0.25">
      <c r="A1005" s="6">
        <v>43235</v>
      </c>
      <c r="B1005" s="39" t="s">
        <v>950</v>
      </c>
      <c r="C1005" s="21" t="s">
        <v>12</v>
      </c>
      <c r="D1005" s="5" t="s">
        <v>792</v>
      </c>
      <c r="E1005" s="65">
        <v>1500</v>
      </c>
      <c r="F1005" s="48">
        <f t="shared" si="15"/>
        <v>2.8780291256547512</v>
      </c>
      <c r="G1005" s="28" t="s">
        <v>25</v>
      </c>
      <c r="H1005" s="23" t="s">
        <v>485</v>
      </c>
      <c r="I1005" s="24" t="s">
        <v>8</v>
      </c>
      <c r="J1005" s="51">
        <v>521.19000000000005</v>
      </c>
    </row>
    <row r="1006" spans="1:10" x14ac:dyDescent="0.25">
      <c r="A1006" s="6">
        <v>43235</v>
      </c>
      <c r="B1006" s="39" t="s">
        <v>951</v>
      </c>
      <c r="C1006" s="21" t="s">
        <v>12</v>
      </c>
      <c r="D1006" s="5" t="s">
        <v>792</v>
      </c>
      <c r="E1006" s="65">
        <v>3500</v>
      </c>
      <c r="F1006" s="48">
        <f t="shared" si="15"/>
        <v>6.7154012931944198</v>
      </c>
      <c r="G1006" s="28" t="s">
        <v>25</v>
      </c>
      <c r="H1006" s="23" t="s">
        <v>485</v>
      </c>
      <c r="I1006" s="24" t="s">
        <v>8</v>
      </c>
      <c r="J1006" s="51">
        <v>521.19000000000005</v>
      </c>
    </row>
    <row r="1007" spans="1:10" x14ac:dyDescent="0.25">
      <c r="A1007" s="6">
        <v>43235</v>
      </c>
      <c r="B1007" s="39" t="s">
        <v>952</v>
      </c>
      <c r="C1007" s="21" t="s">
        <v>12</v>
      </c>
      <c r="D1007" s="5" t="s">
        <v>792</v>
      </c>
      <c r="E1007" s="65">
        <v>600</v>
      </c>
      <c r="F1007" s="48">
        <f t="shared" si="15"/>
        <v>1.1512116502619005</v>
      </c>
      <c r="G1007" s="28" t="s">
        <v>25</v>
      </c>
      <c r="H1007" s="23" t="s">
        <v>485</v>
      </c>
      <c r="I1007" s="24" t="s">
        <v>8</v>
      </c>
      <c r="J1007" s="51">
        <v>521.19000000000005</v>
      </c>
    </row>
    <row r="1008" spans="1:10" x14ac:dyDescent="0.25">
      <c r="A1008" s="6">
        <v>43235</v>
      </c>
      <c r="B1008" s="39" t="s">
        <v>953</v>
      </c>
      <c r="C1008" s="21" t="s">
        <v>793</v>
      </c>
      <c r="D1008" s="5" t="s">
        <v>792</v>
      </c>
      <c r="E1008" s="65">
        <v>7000</v>
      </c>
      <c r="F1008" s="48">
        <f t="shared" si="15"/>
        <v>13.43080258638884</v>
      </c>
      <c r="G1008" s="28" t="s">
        <v>25</v>
      </c>
      <c r="H1008" s="23" t="s">
        <v>485</v>
      </c>
      <c r="I1008" s="24" t="s">
        <v>8</v>
      </c>
      <c r="J1008" s="51">
        <v>521.19000000000005</v>
      </c>
    </row>
    <row r="1009" spans="1:10" x14ac:dyDescent="0.25">
      <c r="A1009" s="6">
        <v>43235</v>
      </c>
      <c r="B1009" s="39" t="s">
        <v>954</v>
      </c>
      <c r="C1009" s="21" t="s">
        <v>793</v>
      </c>
      <c r="D1009" s="5" t="s">
        <v>792</v>
      </c>
      <c r="E1009" s="65">
        <v>3000</v>
      </c>
      <c r="F1009" s="48">
        <f t="shared" si="15"/>
        <v>5.7560582513095024</v>
      </c>
      <c r="G1009" s="28" t="s">
        <v>25</v>
      </c>
      <c r="H1009" s="23" t="s">
        <v>485</v>
      </c>
      <c r="I1009" s="24" t="s">
        <v>8</v>
      </c>
      <c r="J1009" s="51">
        <v>521.19000000000005</v>
      </c>
    </row>
    <row r="1010" spans="1:10" x14ac:dyDescent="0.25">
      <c r="A1010" s="6">
        <v>43235</v>
      </c>
      <c r="B1010" s="39" t="s">
        <v>952</v>
      </c>
      <c r="C1010" s="21" t="s">
        <v>12</v>
      </c>
      <c r="D1010" s="5" t="s">
        <v>792</v>
      </c>
      <c r="E1010" s="65">
        <v>3000</v>
      </c>
      <c r="F1010" s="48">
        <f t="shared" si="15"/>
        <v>5.7560582513095024</v>
      </c>
      <c r="G1010" s="28" t="s">
        <v>25</v>
      </c>
      <c r="H1010" s="23" t="s">
        <v>485</v>
      </c>
      <c r="I1010" s="24" t="s">
        <v>8</v>
      </c>
      <c r="J1010" s="51">
        <v>521.19000000000005</v>
      </c>
    </row>
    <row r="1011" spans="1:10" x14ac:dyDescent="0.25">
      <c r="A1011" s="6">
        <v>43235</v>
      </c>
      <c r="B1011" s="39" t="s">
        <v>953</v>
      </c>
      <c r="C1011" s="21" t="s">
        <v>793</v>
      </c>
      <c r="D1011" s="5" t="s">
        <v>792</v>
      </c>
      <c r="E1011" s="65">
        <v>6000</v>
      </c>
      <c r="F1011" s="48">
        <f t="shared" si="15"/>
        <v>11.512116502619005</v>
      </c>
      <c r="G1011" s="28" t="s">
        <v>25</v>
      </c>
      <c r="H1011" s="23" t="s">
        <v>485</v>
      </c>
      <c r="I1011" s="24" t="s">
        <v>8</v>
      </c>
      <c r="J1011" s="51">
        <v>521.19000000000005</v>
      </c>
    </row>
    <row r="1012" spans="1:10" x14ac:dyDescent="0.25">
      <c r="A1012" s="6">
        <v>43235</v>
      </c>
      <c r="B1012" s="39" t="s">
        <v>954</v>
      </c>
      <c r="C1012" s="21" t="s">
        <v>793</v>
      </c>
      <c r="D1012" s="5" t="s">
        <v>792</v>
      </c>
      <c r="E1012" s="65">
        <v>3000</v>
      </c>
      <c r="F1012" s="48">
        <f t="shared" si="15"/>
        <v>5.7560582513095024</v>
      </c>
      <c r="G1012" s="28" t="s">
        <v>25</v>
      </c>
      <c r="H1012" s="23" t="s">
        <v>485</v>
      </c>
      <c r="I1012" s="24" t="s">
        <v>8</v>
      </c>
      <c r="J1012" s="51">
        <v>521.19000000000005</v>
      </c>
    </row>
    <row r="1013" spans="1:10" x14ac:dyDescent="0.25">
      <c r="A1013" s="6">
        <v>43235</v>
      </c>
      <c r="B1013" s="39" t="s">
        <v>955</v>
      </c>
      <c r="C1013" s="21" t="s">
        <v>12</v>
      </c>
      <c r="D1013" s="5" t="s">
        <v>792</v>
      </c>
      <c r="E1013" s="65">
        <v>1000</v>
      </c>
      <c r="F1013" s="48">
        <f t="shared" si="15"/>
        <v>1.9186860837698343</v>
      </c>
      <c r="G1013" s="28" t="s">
        <v>25</v>
      </c>
      <c r="H1013" s="23" t="s">
        <v>485</v>
      </c>
      <c r="I1013" s="24" t="s">
        <v>8</v>
      </c>
      <c r="J1013" s="51">
        <v>521.19000000000005</v>
      </c>
    </row>
    <row r="1014" spans="1:10" x14ac:dyDescent="0.25">
      <c r="A1014" s="6">
        <v>43235</v>
      </c>
      <c r="B1014" s="39" t="s">
        <v>952</v>
      </c>
      <c r="C1014" s="21" t="s">
        <v>12</v>
      </c>
      <c r="D1014" s="5" t="s">
        <v>792</v>
      </c>
      <c r="E1014" s="65">
        <v>1200</v>
      </c>
      <c r="F1014" s="48">
        <f t="shared" si="15"/>
        <v>2.3024233005238011</v>
      </c>
      <c r="G1014" s="28" t="s">
        <v>25</v>
      </c>
      <c r="H1014" s="23" t="s">
        <v>485</v>
      </c>
      <c r="I1014" s="24" t="s">
        <v>8</v>
      </c>
      <c r="J1014" s="51">
        <v>521.19000000000005</v>
      </c>
    </row>
    <row r="1015" spans="1:10" x14ac:dyDescent="0.25">
      <c r="A1015" s="6">
        <v>43235</v>
      </c>
      <c r="B1015" s="39" t="s">
        <v>954</v>
      </c>
      <c r="C1015" s="21" t="s">
        <v>793</v>
      </c>
      <c r="D1015" s="5" t="s">
        <v>792</v>
      </c>
      <c r="E1015" s="65">
        <v>3000</v>
      </c>
      <c r="F1015" s="48">
        <f t="shared" si="15"/>
        <v>5.7560582513095024</v>
      </c>
      <c r="G1015" s="28" t="s">
        <v>25</v>
      </c>
      <c r="H1015" s="23" t="s">
        <v>485</v>
      </c>
      <c r="I1015" s="24" t="s">
        <v>8</v>
      </c>
      <c r="J1015" s="51">
        <v>521.19000000000005</v>
      </c>
    </row>
    <row r="1016" spans="1:10" x14ac:dyDescent="0.25">
      <c r="A1016" s="6">
        <v>43235</v>
      </c>
      <c r="B1016" s="39" t="s">
        <v>956</v>
      </c>
      <c r="C1016" s="21" t="s">
        <v>12</v>
      </c>
      <c r="D1016" s="5" t="s">
        <v>792</v>
      </c>
      <c r="E1016" s="65">
        <v>3000</v>
      </c>
      <c r="F1016" s="48">
        <f t="shared" si="15"/>
        <v>5.7560582513095024</v>
      </c>
      <c r="G1016" s="28" t="s">
        <v>25</v>
      </c>
      <c r="H1016" s="23" t="s">
        <v>485</v>
      </c>
      <c r="I1016" s="24" t="s">
        <v>8</v>
      </c>
      <c r="J1016" s="51">
        <v>521.19000000000005</v>
      </c>
    </row>
    <row r="1017" spans="1:10" x14ac:dyDescent="0.25">
      <c r="A1017" s="6">
        <v>43235</v>
      </c>
      <c r="B1017" s="39" t="s">
        <v>957</v>
      </c>
      <c r="C1017" s="21" t="s">
        <v>12</v>
      </c>
      <c r="D1017" s="5" t="s">
        <v>792</v>
      </c>
      <c r="E1017" s="65">
        <v>1500</v>
      </c>
      <c r="F1017" s="48">
        <f t="shared" si="15"/>
        <v>2.8780291256547512</v>
      </c>
      <c r="G1017" s="28" t="s">
        <v>25</v>
      </c>
      <c r="H1017" s="23" t="s">
        <v>485</v>
      </c>
      <c r="I1017" s="24" t="s">
        <v>8</v>
      </c>
      <c r="J1017" s="51">
        <v>521.19000000000005</v>
      </c>
    </row>
    <row r="1018" spans="1:10" x14ac:dyDescent="0.25">
      <c r="A1018" s="6">
        <v>43235</v>
      </c>
      <c r="B1018" s="7" t="s">
        <v>958</v>
      </c>
      <c r="C1018" s="21" t="s">
        <v>794</v>
      </c>
      <c r="D1018" s="5" t="s">
        <v>792</v>
      </c>
      <c r="E1018" s="65">
        <v>7500</v>
      </c>
      <c r="F1018" s="48">
        <f t="shared" si="15"/>
        <v>14.390145628273757</v>
      </c>
      <c r="G1018" s="28" t="s">
        <v>25</v>
      </c>
      <c r="H1018" s="23" t="s">
        <v>485</v>
      </c>
      <c r="I1018" s="24" t="s">
        <v>8</v>
      </c>
      <c r="J1018" s="51">
        <v>521.19000000000005</v>
      </c>
    </row>
    <row r="1019" spans="1:10" x14ac:dyDescent="0.25">
      <c r="A1019" s="6">
        <v>43235</v>
      </c>
      <c r="B1019" s="39" t="s">
        <v>959</v>
      </c>
      <c r="C1019" s="21" t="s">
        <v>12</v>
      </c>
      <c r="D1019" s="5" t="s">
        <v>792</v>
      </c>
      <c r="E1019" s="65">
        <v>2000</v>
      </c>
      <c r="F1019" s="48">
        <f t="shared" si="15"/>
        <v>3.8373721675396686</v>
      </c>
      <c r="G1019" s="28" t="s">
        <v>552</v>
      </c>
      <c r="H1019" s="23" t="s">
        <v>485</v>
      </c>
      <c r="I1019" s="24" t="s">
        <v>8</v>
      </c>
      <c r="J1019" s="51">
        <v>521.19000000000005</v>
      </c>
    </row>
    <row r="1020" spans="1:10" x14ac:dyDescent="0.25">
      <c r="A1020" s="6">
        <v>43235</v>
      </c>
      <c r="B1020" s="39" t="s">
        <v>960</v>
      </c>
      <c r="C1020" s="21" t="s">
        <v>12</v>
      </c>
      <c r="D1020" s="5" t="s">
        <v>792</v>
      </c>
      <c r="E1020" s="65">
        <v>2500</v>
      </c>
      <c r="F1020" s="48">
        <f t="shared" si="15"/>
        <v>4.796715209424586</v>
      </c>
      <c r="G1020" s="28" t="s">
        <v>552</v>
      </c>
      <c r="H1020" s="23" t="s">
        <v>485</v>
      </c>
      <c r="I1020" s="24" t="s">
        <v>8</v>
      </c>
      <c r="J1020" s="51">
        <v>521.19000000000005</v>
      </c>
    </row>
    <row r="1021" spans="1:10" x14ac:dyDescent="0.25">
      <c r="A1021" s="6">
        <v>43235</v>
      </c>
      <c r="B1021" s="39" t="s">
        <v>961</v>
      </c>
      <c r="C1021" s="21" t="s">
        <v>793</v>
      </c>
      <c r="D1021" s="5" t="s">
        <v>792</v>
      </c>
      <c r="E1021" s="65">
        <v>3000</v>
      </c>
      <c r="F1021" s="48">
        <f t="shared" si="15"/>
        <v>5.7560582513095024</v>
      </c>
      <c r="G1021" s="28" t="s">
        <v>552</v>
      </c>
      <c r="H1021" s="23" t="s">
        <v>485</v>
      </c>
      <c r="I1021" s="24" t="s">
        <v>8</v>
      </c>
      <c r="J1021" s="51">
        <v>521.19000000000005</v>
      </c>
    </row>
    <row r="1022" spans="1:10" x14ac:dyDescent="0.25">
      <c r="A1022" s="6">
        <v>43235</v>
      </c>
      <c r="B1022" s="39" t="s">
        <v>962</v>
      </c>
      <c r="C1022" s="21" t="s">
        <v>793</v>
      </c>
      <c r="D1022" s="5" t="s">
        <v>792</v>
      </c>
      <c r="E1022" s="65">
        <v>8500</v>
      </c>
      <c r="F1022" s="48">
        <f t="shared" si="15"/>
        <v>16.308831712043592</v>
      </c>
      <c r="G1022" s="28" t="s">
        <v>552</v>
      </c>
      <c r="H1022" s="23" t="s">
        <v>485</v>
      </c>
      <c r="I1022" s="24" t="s">
        <v>8</v>
      </c>
      <c r="J1022" s="51">
        <v>521.19000000000005</v>
      </c>
    </row>
    <row r="1023" spans="1:10" x14ac:dyDescent="0.25">
      <c r="A1023" s="6">
        <v>43235</v>
      </c>
      <c r="B1023" s="39" t="s">
        <v>963</v>
      </c>
      <c r="C1023" s="21" t="s">
        <v>12</v>
      </c>
      <c r="D1023" s="5" t="s">
        <v>792</v>
      </c>
      <c r="E1023" s="65">
        <v>1600</v>
      </c>
      <c r="F1023" s="48">
        <f t="shared" si="15"/>
        <v>3.0698977340317346</v>
      </c>
      <c r="G1023" s="28" t="s">
        <v>552</v>
      </c>
      <c r="H1023" s="23" t="s">
        <v>485</v>
      </c>
      <c r="I1023" s="24" t="s">
        <v>8</v>
      </c>
      <c r="J1023" s="51">
        <v>521.19000000000005</v>
      </c>
    </row>
    <row r="1024" spans="1:10" x14ac:dyDescent="0.25">
      <c r="A1024" s="6">
        <v>43235</v>
      </c>
      <c r="B1024" s="39" t="s">
        <v>964</v>
      </c>
      <c r="C1024" s="21" t="s">
        <v>793</v>
      </c>
      <c r="D1024" s="5" t="s">
        <v>792</v>
      </c>
      <c r="E1024" s="65">
        <v>1600</v>
      </c>
      <c r="F1024" s="48">
        <f t="shared" si="15"/>
        <v>3.0698977340317346</v>
      </c>
      <c r="G1024" s="28" t="s">
        <v>552</v>
      </c>
      <c r="H1024" s="23" t="s">
        <v>485</v>
      </c>
      <c r="I1024" s="24" t="s">
        <v>8</v>
      </c>
      <c r="J1024" s="51">
        <v>521.19000000000005</v>
      </c>
    </row>
    <row r="1025" spans="1:10" x14ac:dyDescent="0.25">
      <c r="A1025" s="6">
        <v>43235</v>
      </c>
      <c r="B1025" s="39" t="s">
        <v>965</v>
      </c>
      <c r="C1025" s="21" t="s">
        <v>12</v>
      </c>
      <c r="D1025" s="5" t="s">
        <v>792</v>
      </c>
      <c r="E1025" s="65">
        <v>2000</v>
      </c>
      <c r="F1025" s="48">
        <f t="shared" si="15"/>
        <v>3.8373721675396686</v>
      </c>
      <c r="G1025" s="28" t="s">
        <v>552</v>
      </c>
      <c r="H1025" s="23" t="s">
        <v>485</v>
      </c>
      <c r="I1025" s="24" t="s">
        <v>8</v>
      </c>
      <c r="J1025" s="51">
        <v>521.19000000000005</v>
      </c>
    </row>
    <row r="1026" spans="1:10" x14ac:dyDescent="0.25">
      <c r="A1026" s="6">
        <v>43235</v>
      </c>
      <c r="B1026" s="39" t="s">
        <v>966</v>
      </c>
      <c r="C1026" s="21" t="s">
        <v>12</v>
      </c>
      <c r="D1026" s="5" t="s">
        <v>792</v>
      </c>
      <c r="E1026" s="65">
        <v>1800</v>
      </c>
      <c r="F1026" s="48">
        <f t="shared" si="15"/>
        <v>3.4536349507857014</v>
      </c>
      <c r="G1026" s="28" t="s">
        <v>552</v>
      </c>
      <c r="H1026" s="23" t="s">
        <v>485</v>
      </c>
      <c r="I1026" s="24" t="s">
        <v>8</v>
      </c>
      <c r="J1026" s="51">
        <v>521.19000000000005</v>
      </c>
    </row>
    <row r="1027" spans="1:10" x14ac:dyDescent="0.25">
      <c r="A1027" s="6">
        <v>43235</v>
      </c>
      <c r="B1027" s="39" t="s">
        <v>967</v>
      </c>
      <c r="C1027" s="21" t="s">
        <v>793</v>
      </c>
      <c r="D1027" s="5" t="s">
        <v>792</v>
      </c>
      <c r="E1027" s="65">
        <v>3000</v>
      </c>
      <c r="F1027" s="48">
        <f t="shared" si="15"/>
        <v>5.7560582513095024</v>
      </c>
      <c r="G1027" s="28" t="s">
        <v>552</v>
      </c>
      <c r="H1027" s="23" t="s">
        <v>485</v>
      </c>
      <c r="I1027" s="24" t="s">
        <v>8</v>
      </c>
      <c r="J1027" s="51">
        <v>521.19000000000005</v>
      </c>
    </row>
    <row r="1028" spans="1:10" x14ac:dyDescent="0.25">
      <c r="A1028" s="6">
        <v>43235</v>
      </c>
      <c r="B1028" s="39" t="s">
        <v>962</v>
      </c>
      <c r="C1028" s="21" t="s">
        <v>793</v>
      </c>
      <c r="D1028" s="5" t="s">
        <v>792</v>
      </c>
      <c r="E1028" s="65">
        <v>9000</v>
      </c>
      <c r="F1028" s="48">
        <f t="shared" ref="F1028:F1091" si="16">+E1028/J1028</f>
        <v>17.268174753928509</v>
      </c>
      <c r="G1028" s="28" t="s">
        <v>552</v>
      </c>
      <c r="H1028" s="23" t="s">
        <v>485</v>
      </c>
      <c r="I1028" s="24" t="s">
        <v>8</v>
      </c>
      <c r="J1028" s="51">
        <v>521.19000000000005</v>
      </c>
    </row>
    <row r="1029" spans="1:10" x14ac:dyDescent="0.25">
      <c r="A1029" s="6">
        <v>43235</v>
      </c>
      <c r="B1029" s="39" t="s">
        <v>968</v>
      </c>
      <c r="C1029" s="21" t="s">
        <v>794</v>
      </c>
      <c r="D1029" s="5" t="s">
        <v>792</v>
      </c>
      <c r="E1029" s="65">
        <v>1900</v>
      </c>
      <c r="F1029" s="48">
        <f t="shared" si="16"/>
        <v>3.6455035591626852</v>
      </c>
      <c r="G1029" s="28" t="s">
        <v>552</v>
      </c>
      <c r="H1029" s="23" t="s">
        <v>485</v>
      </c>
      <c r="I1029" s="24" t="s">
        <v>8</v>
      </c>
      <c r="J1029" s="51">
        <v>521.19000000000005</v>
      </c>
    </row>
    <row r="1030" spans="1:10" x14ac:dyDescent="0.25">
      <c r="A1030" s="6">
        <v>43235</v>
      </c>
      <c r="B1030" s="39" t="s">
        <v>973</v>
      </c>
      <c r="C1030" s="21" t="s">
        <v>12</v>
      </c>
      <c r="D1030" s="5" t="s">
        <v>792</v>
      </c>
      <c r="E1030" s="65">
        <v>2500</v>
      </c>
      <c r="F1030" s="48">
        <f t="shared" si="16"/>
        <v>4.796715209424586</v>
      </c>
      <c r="G1030" s="28" t="s">
        <v>552</v>
      </c>
      <c r="H1030" s="23" t="s">
        <v>485</v>
      </c>
      <c r="I1030" s="24" t="s">
        <v>8</v>
      </c>
      <c r="J1030" s="51">
        <v>521.19000000000005</v>
      </c>
    </row>
    <row r="1031" spans="1:10" x14ac:dyDescent="0.25">
      <c r="A1031" s="6">
        <v>43235</v>
      </c>
      <c r="B1031" s="39" t="s">
        <v>969</v>
      </c>
      <c r="C1031" s="21" t="s">
        <v>12</v>
      </c>
      <c r="D1031" s="5" t="s">
        <v>792</v>
      </c>
      <c r="E1031" s="65">
        <v>1700</v>
      </c>
      <c r="F1031" s="48">
        <f t="shared" si="16"/>
        <v>3.261766342408718</v>
      </c>
      <c r="G1031" s="28" t="s">
        <v>552</v>
      </c>
      <c r="H1031" s="23" t="s">
        <v>485</v>
      </c>
      <c r="I1031" s="24" t="s">
        <v>8</v>
      </c>
      <c r="J1031" s="51">
        <v>521.19000000000005</v>
      </c>
    </row>
    <row r="1032" spans="1:10" x14ac:dyDescent="0.25">
      <c r="A1032" s="6">
        <v>43235</v>
      </c>
      <c r="B1032" s="39" t="s">
        <v>961</v>
      </c>
      <c r="C1032" s="21" t="s">
        <v>793</v>
      </c>
      <c r="D1032" s="5" t="s">
        <v>792</v>
      </c>
      <c r="E1032" s="65">
        <v>3000</v>
      </c>
      <c r="F1032" s="48">
        <f t="shared" si="16"/>
        <v>5.7560582513095024</v>
      </c>
      <c r="G1032" s="28" t="s">
        <v>552</v>
      </c>
      <c r="H1032" s="23" t="s">
        <v>485</v>
      </c>
      <c r="I1032" s="24" t="s">
        <v>8</v>
      </c>
      <c r="J1032" s="51">
        <v>521.19000000000005</v>
      </c>
    </row>
    <row r="1033" spans="1:10" x14ac:dyDescent="0.25">
      <c r="A1033" s="6">
        <v>43235</v>
      </c>
      <c r="B1033" s="39" t="s">
        <v>970</v>
      </c>
      <c r="C1033" s="21" t="s">
        <v>793</v>
      </c>
      <c r="D1033" s="5" t="s">
        <v>792</v>
      </c>
      <c r="E1033" s="65">
        <v>8000</v>
      </c>
      <c r="F1033" s="48">
        <f t="shared" si="16"/>
        <v>15.349488670158674</v>
      </c>
      <c r="G1033" s="28" t="s">
        <v>552</v>
      </c>
      <c r="H1033" s="23" t="s">
        <v>485</v>
      </c>
      <c r="I1033" s="24" t="s">
        <v>8</v>
      </c>
      <c r="J1033" s="51">
        <v>521.19000000000005</v>
      </c>
    </row>
    <row r="1034" spans="1:10" x14ac:dyDescent="0.25">
      <c r="A1034" s="6">
        <v>43235</v>
      </c>
      <c r="B1034" s="39" t="s">
        <v>968</v>
      </c>
      <c r="C1034" s="21" t="s">
        <v>794</v>
      </c>
      <c r="D1034" s="5" t="s">
        <v>792</v>
      </c>
      <c r="E1034" s="65">
        <v>1700</v>
      </c>
      <c r="F1034" s="48">
        <f t="shared" si="16"/>
        <v>3.261766342408718</v>
      </c>
      <c r="G1034" s="28" t="s">
        <v>552</v>
      </c>
      <c r="H1034" s="23" t="s">
        <v>485</v>
      </c>
      <c r="I1034" s="24" t="s">
        <v>8</v>
      </c>
      <c r="J1034" s="51">
        <v>521.19000000000005</v>
      </c>
    </row>
    <row r="1035" spans="1:10" x14ac:dyDescent="0.25">
      <c r="A1035" s="6">
        <v>43235</v>
      </c>
      <c r="B1035" s="39" t="s">
        <v>971</v>
      </c>
      <c r="C1035" s="21" t="s">
        <v>12</v>
      </c>
      <c r="D1035" s="5" t="s">
        <v>792</v>
      </c>
      <c r="E1035" s="65">
        <v>600</v>
      </c>
      <c r="F1035" s="48">
        <f t="shared" si="16"/>
        <v>1.1512116502619005</v>
      </c>
      <c r="G1035" s="28" t="s">
        <v>552</v>
      </c>
      <c r="H1035" s="23" t="s">
        <v>485</v>
      </c>
      <c r="I1035" s="24" t="s">
        <v>8</v>
      </c>
      <c r="J1035" s="51">
        <v>521.19000000000005</v>
      </c>
    </row>
    <row r="1036" spans="1:10" x14ac:dyDescent="0.25">
      <c r="A1036" s="6">
        <v>43235</v>
      </c>
      <c r="B1036" s="39" t="s">
        <v>974</v>
      </c>
      <c r="C1036" s="21" t="s">
        <v>12</v>
      </c>
      <c r="D1036" s="5" t="s">
        <v>792</v>
      </c>
      <c r="E1036" s="65">
        <v>4500</v>
      </c>
      <c r="F1036" s="48">
        <f t="shared" si="16"/>
        <v>8.6340873769642545</v>
      </c>
      <c r="G1036" s="28" t="s">
        <v>552</v>
      </c>
      <c r="H1036" s="23" t="s">
        <v>485</v>
      </c>
      <c r="I1036" s="24" t="s">
        <v>8</v>
      </c>
      <c r="J1036" s="51">
        <v>521.19000000000005</v>
      </c>
    </row>
    <row r="1037" spans="1:10" x14ac:dyDescent="0.25">
      <c r="A1037" s="6">
        <v>43235</v>
      </c>
      <c r="B1037" s="39" t="s">
        <v>972</v>
      </c>
      <c r="C1037" s="21" t="s">
        <v>12</v>
      </c>
      <c r="D1037" s="5" t="s">
        <v>792</v>
      </c>
      <c r="E1037" s="65">
        <v>2000</v>
      </c>
      <c r="F1037" s="48">
        <f t="shared" si="16"/>
        <v>3.8373721675396686</v>
      </c>
      <c r="G1037" s="28" t="s">
        <v>552</v>
      </c>
      <c r="H1037" s="23" t="s">
        <v>485</v>
      </c>
      <c r="I1037" s="24" t="s">
        <v>8</v>
      </c>
      <c r="J1037" s="51">
        <v>521.19000000000005</v>
      </c>
    </row>
    <row r="1038" spans="1:10" x14ac:dyDescent="0.25">
      <c r="A1038" s="6">
        <v>43235</v>
      </c>
      <c r="B1038" s="39" t="s">
        <v>967</v>
      </c>
      <c r="C1038" s="21" t="s">
        <v>793</v>
      </c>
      <c r="D1038" s="5" t="s">
        <v>792</v>
      </c>
      <c r="E1038" s="65">
        <v>3000</v>
      </c>
      <c r="F1038" s="48">
        <f t="shared" si="16"/>
        <v>5.7560582513095024</v>
      </c>
      <c r="G1038" s="28" t="s">
        <v>552</v>
      </c>
      <c r="H1038" s="23" t="s">
        <v>485</v>
      </c>
      <c r="I1038" s="24" t="s">
        <v>8</v>
      </c>
      <c r="J1038" s="51">
        <v>521.19000000000005</v>
      </c>
    </row>
    <row r="1039" spans="1:10" x14ac:dyDescent="0.25">
      <c r="A1039" s="6">
        <v>43236</v>
      </c>
      <c r="B1039" s="39" t="s">
        <v>975</v>
      </c>
      <c r="C1039" s="21" t="s">
        <v>12</v>
      </c>
      <c r="D1039" s="5" t="s">
        <v>792</v>
      </c>
      <c r="E1039" s="39">
        <v>2500</v>
      </c>
      <c r="F1039" s="48">
        <f t="shared" si="16"/>
        <v>4.796715209424586</v>
      </c>
      <c r="G1039" s="28" t="s">
        <v>550</v>
      </c>
      <c r="H1039" s="23" t="s">
        <v>485</v>
      </c>
      <c r="I1039" s="24" t="s">
        <v>8</v>
      </c>
      <c r="J1039" s="51">
        <v>521.19000000000005</v>
      </c>
    </row>
    <row r="1040" spans="1:10" x14ac:dyDescent="0.25">
      <c r="A1040" s="6">
        <v>43236</v>
      </c>
      <c r="B1040" s="39" t="s">
        <v>980</v>
      </c>
      <c r="C1040" s="21" t="s">
        <v>12</v>
      </c>
      <c r="D1040" s="5" t="s">
        <v>792</v>
      </c>
      <c r="E1040" s="39">
        <v>3500</v>
      </c>
      <c r="F1040" s="48">
        <f t="shared" si="16"/>
        <v>6.7154012931944198</v>
      </c>
      <c r="G1040" s="28" t="s">
        <v>550</v>
      </c>
      <c r="H1040" s="23" t="s">
        <v>485</v>
      </c>
      <c r="I1040" s="24" t="s">
        <v>8</v>
      </c>
      <c r="J1040" s="51">
        <v>521.19000000000005</v>
      </c>
    </row>
    <row r="1041" spans="1:10" x14ac:dyDescent="0.25">
      <c r="A1041" s="6">
        <v>43236</v>
      </c>
      <c r="B1041" s="39" t="s">
        <v>976</v>
      </c>
      <c r="C1041" s="21" t="s">
        <v>12</v>
      </c>
      <c r="D1041" s="5" t="s">
        <v>792</v>
      </c>
      <c r="E1041" s="39">
        <v>1200</v>
      </c>
      <c r="F1041" s="48">
        <f t="shared" si="16"/>
        <v>2.3024233005238011</v>
      </c>
      <c r="G1041" s="28" t="s">
        <v>550</v>
      </c>
      <c r="H1041" s="23" t="s">
        <v>485</v>
      </c>
      <c r="I1041" s="24" t="s">
        <v>8</v>
      </c>
      <c r="J1041" s="51">
        <v>521.19000000000005</v>
      </c>
    </row>
    <row r="1042" spans="1:10" x14ac:dyDescent="0.25">
      <c r="A1042" s="6">
        <v>43236</v>
      </c>
      <c r="B1042" s="39" t="s">
        <v>977</v>
      </c>
      <c r="C1042" s="21" t="s">
        <v>793</v>
      </c>
      <c r="D1042" s="5" t="s">
        <v>792</v>
      </c>
      <c r="E1042" s="39">
        <v>10000</v>
      </c>
      <c r="F1042" s="48">
        <f t="shared" si="16"/>
        <v>19.186860837698344</v>
      </c>
      <c r="G1042" s="28" t="s">
        <v>550</v>
      </c>
      <c r="H1042" s="23" t="s">
        <v>485</v>
      </c>
      <c r="I1042" s="24" t="s">
        <v>8</v>
      </c>
      <c r="J1042" s="51">
        <v>521.19000000000005</v>
      </c>
    </row>
    <row r="1043" spans="1:10" x14ac:dyDescent="0.25">
      <c r="A1043" s="6">
        <v>43236</v>
      </c>
      <c r="B1043" s="39" t="s">
        <v>978</v>
      </c>
      <c r="C1043" s="21" t="s">
        <v>793</v>
      </c>
      <c r="D1043" s="5" t="s">
        <v>792</v>
      </c>
      <c r="E1043" s="39">
        <v>3000</v>
      </c>
      <c r="F1043" s="48">
        <f t="shared" si="16"/>
        <v>5.7560582513095024</v>
      </c>
      <c r="G1043" s="28" t="s">
        <v>550</v>
      </c>
      <c r="H1043" s="23" t="s">
        <v>485</v>
      </c>
      <c r="I1043" s="24" t="s">
        <v>8</v>
      </c>
      <c r="J1043" s="51">
        <v>521.19000000000005</v>
      </c>
    </row>
    <row r="1044" spans="1:10" x14ac:dyDescent="0.25">
      <c r="A1044" s="6">
        <v>43236</v>
      </c>
      <c r="B1044" s="39" t="s">
        <v>976</v>
      </c>
      <c r="C1044" s="21" t="s">
        <v>12</v>
      </c>
      <c r="D1044" s="5" t="s">
        <v>792</v>
      </c>
      <c r="E1044" s="39">
        <v>5200</v>
      </c>
      <c r="F1044" s="48">
        <f t="shared" si="16"/>
        <v>9.9771676356031378</v>
      </c>
      <c r="G1044" s="28" t="s">
        <v>550</v>
      </c>
      <c r="H1044" s="23" t="s">
        <v>485</v>
      </c>
      <c r="I1044" s="24" t="s">
        <v>8</v>
      </c>
      <c r="J1044" s="51">
        <v>521.19000000000005</v>
      </c>
    </row>
    <row r="1045" spans="1:10" x14ac:dyDescent="0.25">
      <c r="A1045" s="6">
        <v>43236</v>
      </c>
      <c r="B1045" s="39" t="s">
        <v>979</v>
      </c>
      <c r="C1045" s="21" t="s">
        <v>794</v>
      </c>
      <c r="D1045" s="5" t="s">
        <v>792</v>
      </c>
      <c r="E1045" s="39">
        <v>2200</v>
      </c>
      <c r="F1045" s="48">
        <f t="shared" si="16"/>
        <v>4.2211093842936354</v>
      </c>
      <c r="G1045" s="28" t="s">
        <v>550</v>
      </c>
      <c r="H1045" s="23" t="s">
        <v>485</v>
      </c>
      <c r="I1045" s="24" t="s">
        <v>8</v>
      </c>
      <c r="J1045" s="51">
        <v>521.19000000000005</v>
      </c>
    </row>
    <row r="1046" spans="1:10" x14ac:dyDescent="0.25">
      <c r="A1046" s="6">
        <v>43236</v>
      </c>
      <c r="B1046" s="39" t="s">
        <v>977</v>
      </c>
      <c r="C1046" s="21" t="s">
        <v>793</v>
      </c>
      <c r="D1046" s="5" t="s">
        <v>792</v>
      </c>
      <c r="E1046" s="39">
        <v>10000</v>
      </c>
      <c r="F1046" s="48">
        <f t="shared" si="16"/>
        <v>19.186860837698344</v>
      </c>
      <c r="G1046" s="28" t="s">
        <v>550</v>
      </c>
      <c r="H1046" s="23" t="s">
        <v>485</v>
      </c>
      <c r="I1046" s="24" t="s">
        <v>8</v>
      </c>
      <c r="J1046" s="51">
        <v>521.19000000000005</v>
      </c>
    </row>
    <row r="1047" spans="1:10" x14ac:dyDescent="0.25">
      <c r="A1047" s="6">
        <v>43236</v>
      </c>
      <c r="B1047" s="39" t="s">
        <v>978</v>
      </c>
      <c r="C1047" s="21" t="s">
        <v>793</v>
      </c>
      <c r="D1047" s="5" t="s">
        <v>792</v>
      </c>
      <c r="E1047" s="39">
        <v>3000</v>
      </c>
      <c r="F1047" s="48">
        <f t="shared" si="16"/>
        <v>5.7560582513095024</v>
      </c>
      <c r="G1047" s="28" t="s">
        <v>550</v>
      </c>
      <c r="H1047" s="23" t="s">
        <v>485</v>
      </c>
      <c r="I1047" s="24" t="s">
        <v>8</v>
      </c>
      <c r="J1047" s="51">
        <v>521.19000000000005</v>
      </c>
    </row>
    <row r="1048" spans="1:10" x14ac:dyDescent="0.25">
      <c r="A1048" s="6">
        <v>43236</v>
      </c>
      <c r="B1048" s="39" t="s">
        <v>976</v>
      </c>
      <c r="C1048" s="21" t="s">
        <v>12</v>
      </c>
      <c r="D1048" s="5" t="s">
        <v>792</v>
      </c>
      <c r="E1048" s="39">
        <v>2800</v>
      </c>
      <c r="F1048" s="48">
        <f t="shared" si="16"/>
        <v>5.3723210345555357</v>
      </c>
      <c r="G1048" s="28" t="s">
        <v>550</v>
      </c>
      <c r="H1048" s="23" t="s">
        <v>485</v>
      </c>
      <c r="I1048" s="24" t="s">
        <v>8</v>
      </c>
      <c r="J1048" s="51">
        <v>521.19000000000005</v>
      </c>
    </row>
    <row r="1049" spans="1:10" x14ac:dyDescent="0.25">
      <c r="A1049" s="6">
        <v>43236</v>
      </c>
      <c r="B1049" s="39" t="s">
        <v>981</v>
      </c>
      <c r="C1049" s="21" t="s">
        <v>12</v>
      </c>
      <c r="D1049" s="5" t="s">
        <v>792</v>
      </c>
      <c r="E1049" s="39">
        <v>3500</v>
      </c>
      <c r="F1049" s="48">
        <f t="shared" si="16"/>
        <v>6.7154012931944198</v>
      </c>
      <c r="G1049" s="28" t="s">
        <v>550</v>
      </c>
      <c r="H1049" s="23" t="s">
        <v>485</v>
      </c>
      <c r="I1049" s="24" t="s">
        <v>8</v>
      </c>
      <c r="J1049" s="51">
        <v>521.19000000000005</v>
      </c>
    </row>
    <row r="1050" spans="1:10" x14ac:dyDescent="0.25">
      <c r="A1050" s="6">
        <v>43236</v>
      </c>
      <c r="B1050" s="39" t="s">
        <v>982</v>
      </c>
      <c r="C1050" s="21" t="s">
        <v>12</v>
      </c>
      <c r="D1050" s="5" t="s">
        <v>792</v>
      </c>
      <c r="E1050" s="39">
        <v>2500</v>
      </c>
      <c r="F1050" s="48">
        <f t="shared" si="16"/>
        <v>4.796715209424586</v>
      </c>
      <c r="G1050" s="28" t="s">
        <v>550</v>
      </c>
      <c r="H1050" s="23" t="s">
        <v>485</v>
      </c>
      <c r="I1050" s="24" t="s">
        <v>8</v>
      </c>
      <c r="J1050" s="51">
        <v>521.19000000000005</v>
      </c>
    </row>
    <row r="1051" spans="1:10" x14ac:dyDescent="0.25">
      <c r="A1051" s="6">
        <v>43236</v>
      </c>
      <c r="B1051" s="39" t="s">
        <v>978</v>
      </c>
      <c r="C1051" s="21" t="s">
        <v>793</v>
      </c>
      <c r="D1051" s="5" t="s">
        <v>792</v>
      </c>
      <c r="E1051" s="39">
        <v>3000</v>
      </c>
      <c r="F1051" s="48">
        <f t="shared" si="16"/>
        <v>5.7560582513095024</v>
      </c>
      <c r="G1051" s="28" t="s">
        <v>550</v>
      </c>
      <c r="H1051" s="23" t="s">
        <v>485</v>
      </c>
      <c r="I1051" s="24" t="s">
        <v>8</v>
      </c>
      <c r="J1051" s="51">
        <v>521.19000000000005</v>
      </c>
    </row>
    <row r="1052" spans="1:10" x14ac:dyDescent="0.25">
      <c r="A1052" s="6">
        <v>43236</v>
      </c>
      <c r="B1052" s="7" t="s">
        <v>779</v>
      </c>
      <c r="C1052" s="21" t="s">
        <v>12</v>
      </c>
      <c r="D1052" s="5" t="s">
        <v>15</v>
      </c>
      <c r="E1052" s="8">
        <v>7000</v>
      </c>
      <c r="F1052" s="48">
        <f t="shared" si="16"/>
        <v>13.43080258638884</v>
      </c>
      <c r="G1052" s="28" t="s">
        <v>16</v>
      </c>
      <c r="H1052" s="23" t="s">
        <v>485</v>
      </c>
      <c r="I1052" s="24" t="s">
        <v>8</v>
      </c>
      <c r="J1052" s="51">
        <v>521.19000000000005</v>
      </c>
    </row>
    <row r="1053" spans="1:10" x14ac:dyDescent="0.25">
      <c r="A1053" s="6">
        <v>43238</v>
      </c>
      <c r="B1053" s="7" t="s">
        <v>780</v>
      </c>
      <c r="C1053" s="21" t="s">
        <v>14</v>
      </c>
      <c r="D1053" s="5" t="s">
        <v>10</v>
      </c>
      <c r="E1053" s="8">
        <v>200000</v>
      </c>
      <c r="F1053" s="48">
        <f t="shared" si="16"/>
        <v>383.73721675396683</v>
      </c>
      <c r="G1053" s="28" t="s">
        <v>34</v>
      </c>
      <c r="H1053" s="23" t="s">
        <v>485</v>
      </c>
      <c r="I1053" s="24" t="s">
        <v>8</v>
      </c>
      <c r="J1053" s="51">
        <v>521.19000000000005</v>
      </c>
    </row>
    <row r="1054" spans="1:10" x14ac:dyDescent="0.25">
      <c r="A1054" s="6">
        <v>43238</v>
      </c>
      <c r="B1054" s="7" t="s">
        <v>781</v>
      </c>
      <c r="C1054" s="21" t="s">
        <v>840</v>
      </c>
      <c r="D1054" s="5" t="s">
        <v>10</v>
      </c>
      <c r="E1054" s="8">
        <v>8375</v>
      </c>
      <c r="F1054" s="48">
        <f t="shared" si="16"/>
        <v>16.068995951572361</v>
      </c>
      <c r="G1054" s="28" t="s">
        <v>34</v>
      </c>
      <c r="H1054" s="23" t="s">
        <v>485</v>
      </c>
      <c r="I1054" s="24" t="s">
        <v>8</v>
      </c>
      <c r="J1054" s="51">
        <v>521.19000000000005</v>
      </c>
    </row>
    <row r="1055" spans="1:10" x14ac:dyDescent="0.25">
      <c r="A1055" s="6">
        <v>43238</v>
      </c>
      <c r="B1055" s="7" t="s">
        <v>983</v>
      </c>
      <c r="C1055" s="21" t="s">
        <v>12</v>
      </c>
      <c r="D1055" s="5" t="s">
        <v>10</v>
      </c>
      <c r="E1055" s="8">
        <v>6000</v>
      </c>
      <c r="F1055" s="48">
        <f t="shared" si="16"/>
        <v>11.512116502619005</v>
      </c>
      <c r="G1055" s="28" t="s">
        <v>34</v>
      </c>
      <c r="H1055" s="23" t="s">
        <v>485</v>
      </c>
      <c r="I1055" s="24" t="s">
        <v>8</v>
      </c>
      <c r="J1055" s="51">
        <v>521.19000000000005</v>
      </c>
    </row>
    <row r="1056" spans="1:10" x14ac:dyDescent="0.25">
      <c r="A1056" s="6">
        <v>43238</v>
      </c>
      <c r="B1056" s="7" t="s">
        <v>782</v>
      </c>
      <c r="C1056" s="21" t="s">
        <v>12</v>
      </c>
      <c r="D1056" s="5" t="s">
        <v>792</v>
      </c>
      <c r="E1056" s="8">
        <v>1000</v>
      </c>
      <c r="F1056" s="48">
        <f t="shared" si="16"/>
        <v>1.9186860837698343</v>
      </c>
      <c r="G1056" s="28" t="s">
        <v>25</v>
      </c>
      <c r="H1056" s="23" t="s">
        <v>485</v>
      </c>
      <c r="I1056" s="24" t="s">
        <v>8</v>
      </c>
      <c r="J1056" s="51">
        <v>521.19000000000005</v>
      </c>
    </row>
    <row r="1057" spans="1:10" x14ac:dyDescent="0.25">
      <c r="A1057" s="6">
        <v>43238</v>
      </c>
      <c r="B1057" s="7" t="s">
        <v>984</v>
      </c>
      <c r="C1057" s="21" t="s">
        <v>12</v>
      </c>
      <c r="D1057" s="5" t="s">
        <v>792</v>
      </c>
      <c r="E1057" s="8">
        <v>4000</v>
      </c>
      <c r="F1057" s="48">
        <f t="shared" si="16"/>
        <v>7.6747443350793372</v>
      </c>
      <c r="G1057" s="28" t="s">
        <v>25</v>
      </c>
      <c r="H1057" s="23" t="s">
        <v>485</v>
      </c>
      <c r="I1057" s="24" t="s">
        <v>8</v>
      </c>
      <c r="J1057" s="51">
        <v>521.19000000000005</v>
      </c>
    </row>
    <row r="1058" spans="1:10" x14ac:dyDescent="0.25">
      <c r="A1058" s="6">
        <v>43238</v>
      </c>
      <c r="B1058" s="7" t="s">
        <v>985</v>
      </c>
      <c r="C1058" s="21" t="s">
        <v>794</v>
      </c>
      <c r="D1058" s="5" t="s">
        <v>792</v>
      </c>
      <c r="E1058" s="8">
        <v>2000</v>
      </c>
      <c r="F1058" s="48">
        <f t="shared" si="16"/>
        <v>3.8373721675396686</v>
      </c>
      <c r="G1058" s="28" t="s">
        <v>25</v>
      </c>
      <c r="H1058" s="23" t="s">
        <v>485</v>
      </c>
      <c r="I1058" s="24" t="s">
        <v>8</v>
      </c>
      <c r="J1058" s="51">
        <v>521.19000000000005</v>
      </c>
    </row>
    <row r="1059" spans="1:10" x14ac:dyDescent="0.25">
      <c r="A1059" s="6">
        <v>43242</v>
      </c>
      <c r="B1059" s="7" t="s">
        <v>986</v>
      </c>
      <c r="C1059" s="21" t="s">
        <v>12</v>
      </c>
      <c r="D1059" s="5" t="s">
        <v>15</v>
      </c>
      <c r="E1059" s="8">
        <v>5000</v>
      </c>
      <c r="F1059" s="48">
        <f t="shared" si="16"/>
        <v>9.5934304188491719</v>
      </c>
      <c r="G1059" s="28" t="s">
        <v>17</v>
      </c>
      <c r="H1059" s="23" t="s">
        <v>485</v>
      </c>
      <c r="I1059" s="24" t="s">
        <v>8</v>
      </c>
      <c r="J1059" s="51">
        <v>521.19000000000005</v>
      </c>
    </row>
    <row r="1060" spans="1:10" x14ac:dyDescent="0.25">
      <c r="A1060" s="6">
        <v>43242</v>
      </c>
      <c r="B1060" s="7" t="s">
        <v>987</v>
      </c>
      <c r="C1060" s="21" t="s">
        <v>45</v>
      </c>
      <c r="D1060" s="5" t="s">
        <v>10</v>
      </c>
      <c r="E1060" s="8">
        <v>97000</v>
      </c>
      <c r="F1060" s="48">
        <f t="shared" si="16"/>
        <v>186.11255012567392</v>
      </c>
      <c r="G1060" s="28" t="s">
        <v>17</v>
      </c>
      <c r="H1060" s="23" t="s">
        <v>485</v>
      </c>
      <c r="I1060" s="24" t="s">
        <v>8</v>
      </c>
      <c r="J1060" s="51">
        <v>521.19000000000005</v>
      </c>
    </row>
    <row r="1061" spans="1:10" x14ac:dyDescent="0.25">
      <c r="A1061" s="6">
        <v>43242</v>
      </c>
      <c r="B1061" s="7" t="s">
        <v>783</v>
      </c>
      <c r="C1061" s="21" t="s">
        <v>12</v>
      </c>
      <c r="D1061" s="5" t="s">
        <v>792</v>
      </c>
      <c r="E1061" s="8">
        <v>3900</v>
      </c>
      <c r="F1061" s="48">
        <f t="shared" si="16"/>
        <v>7.4828757267023533</v>
      </c>
      <c r="G1061" s="28" t="s">
        <v>552</v>
      </c>
      <c r="H1061" s="23" t="s">
        <v>485</v>
      </c>
      <c r="I1061" s="24" t="s">
        <v>8</v>
      </c>
      <c r="J1061" s="51">
        <v>521.19000000000005</v>
      </c>
    </row>
    <row r="1062" spans="1:10" x14ac:dyDescent="0.25">
      <c r="A1062" s="6">
        <v>43242</v>
      </c>
      <c r="B1062" s="38" t="s">
        <v>1000</v>
      </c>
      <c r="C1062" s="21" t="s">
        <v>12</v>
      </c>
      <c r="D1062" s="5" t="s">
        <v>792</v>
      </c>
      <c r="E1062" s="39">
        <v>3000</v>
      </c>
      <c r="F1062" s="48">
        <f t="shared" si="16"/>
        <v>5.7560582513095024</v>
      </c>
      <c r="G1062" s="28" t="s">
        <v>552</v>
      </c>
      <c r="H1062" s="23" t="s">
        <v>485</v>
      </c>
      <c r="I1062" s="24" t="s">
        <v>8</v>
      </c>
      <c r="J1062" s="51">
        <v>521.19000000000005</v>
      </c>
    </row>
    <row r="1063" spans="1:10" x14ac:dyDescent="0.25">
      <c r="A1063" s="6">
        <v>43242</v>
      </c>
      <c r="B1063" s="39" t="s">
        <v>993</v>
      </c>
      <c r="C1063" s="21" t="s">
        <v>12</v>
      </c>
      <c r="D1063" s="5" t="s">
        <v>792</v>
      </c>
      <c r="E1063" s="39">
        <v>2500</v>
      </c>
      <c r="F1063" s="48">
        <f t="shared" si="16"/>
        <v>4.796715209424586</v>
      </c>
      <c r="G1063" s="28" t="s">
        <v>552</v>
      </c>
      <c r="H1063" s="23" t="s">
        <v>485</v>
      </c>
      <c r="I1063" s="24" t="s">
        <v>8</v>
      </c>
      <c r="J1063" s="51">
        <v>521.19000000000005</v>
      </c>
    </row>
    <row r="1064" spans="1:10" x14ac:dyDescent="0.25">
      <c r="A1064" s="6">
        <v>43242</v>
      </c>
      <c r="B1064" s="39" t="s">
        <v>994</v>
      </c>
      <c r="C1064" s="21" t="s">
        <v>12</v>
      </c>
      <c r="D1064" s="5" t="s">
        <v>792</v>
      </c>
      <c r="E1064" s="39">
        <v>2200</v>
      </c>
      <c r="F1064" s="48">
        <f t="shared" si="16"/>
        <v>4.2211093842936354</v>
      </c>
      <c r="G1064" s="28" t="s">
        <v>552</v>
      </c>
      <c r="H1064" s="23" t="s">
        <v>485</v>
      </c>
      <c r="I1064" s="24" t="s">
        <v>8</v>
      </c>
      <c r="J1064" s="51">
        <v>521.19000000000005</v>
      </c>
    </row>
    <row r="1065" spans="1:10" x14ac:dyDescent="0.25">
      <c r="A1065" s="6">
        <v>43242</v>
      </c>
      <c r="B1065" s="39" t="s">
        <v>995</v>
      </c>
      <c r="C1065" s="21" t="s">
        <v>794</v>
      </c>
      <c r="D1065" s="5" t="s">
        <v>792</v>
      </c>
      <c r="E1065" s="39">
        <v>1400</v>
      </c>
      <c r="F1065" s="48">
        <f t="shared" si="16"/>
        <v>2.6861605172777678</v>
      </c>
      <c r="G1065" s="28" t="s">
        <v>552</v>
      </c>
      <c r="H1065" s="23" t="s">
        <v>485</v>
      </c>
      <c r="I1065" s="24" t="s">
        <v>8</v>
      </c>
      <c r="J1065" s="51">
        <v>521.19000000000005</v>
      </c>
    </row>
    <row r="1066" spans="1:10" x14ac:dyDescent="0.25">
      <c r="A1066" s="6">
        <v>43242</v>
      </c>
      <c r="B1066" s="39" t="s">
        <v>996</v>
      </c>
      <c r="C1066" s="21" t="s">
        <v>793</v>
      </c>
      <c r="D1066" s="5" t="s">
        <v>792</v>
      </c>
      <c r="E1066" s="39">
        <v>9000</v>
      </c>
      <c r="F1066" s="48">
        <f t="shared" si="16"/>
        <v>17.268174753928509</v>
      </c>
      <c r="G1066" s="28" t="s">
        <v>552</v>
      </c>
      <c r="H1066" s="23" t="s">
        <v>485</v>
      </c>
      <c r="I1066" s="24" t="s">
        <v>8</v>
      </c>
      <c r="J1066" s="51">
        <v>521.19000000000005</v>
      </c>
    </row>
    <row r="1067" spans="1:10" x14ac:dyDescent="0.25">
      <c r="A1067" s="6">
        <v>43242</v>
      </c>
      <c r="B1067" s="39" t="s">
        <v>997</v>
      </c>
      <c r="C1067" s="21" t="s">
        <v>793</v>
      </c>
      <c r="D1067" s="5" t="s">
        <v>792</v>
      </c>
      <c r="E1067" s="39">
        <v>3000</v>
      </c>
      <c r="F1067" s="48">
        <f t="shared" si="16"/>
        <v>5.7560582513095024</v>
      </c>
      <c r="G1067" s="28" t="s">
        <v>552</v>
      </c>
      <c r="H1067" s="23" t="s">
        <v>485</v>
      </c>
      <c r="I1067" s="24" t="s">
        <v>8</v>
      </c>
      <c r="J1067" s="51">
        <v>521.19000000000005</v>
      </c>
    </row>
    <row r="1068" spans="1:10" x14ac:dyDescent="0.25">
      <c r="A1068" s="6">
        <v>43242</v>
      </c>
      <c r="B1068" s="39" t="s">
        <v>998</v>
      </c>
      <c r="C1068" s="21" t="s">
        <v>12</v>
      </c>
      <c r="D1068" s="5" t="s">
        <v>792</v>
      </c>
      <c r="E1068" s="39">
        <v>1500</v>
      </c>
      <c r="F1068" s="48">
        <f t="shared" si="16"/>
        <v>2.8780291256547512</v>
      </c>
      <c r="G1068" s="28" t="s">
        <v>552</v>
      </c>
      <c r="H1068" s="23" t="s">
        <v>485</v>
      </c>
      <c r="I1068" s="24" t="s">
        <v>8</v>
      </c>
      <c r="J1068" s="51">
        <v>521.19000000000005</v>
      </c>
    </row>
    <row r="1069" spans="1:10" x14ac:dyDescent="0.25">
      <c r="A1069" s="6">
        <v>43242</v>
      </c>
      <c r="B1069" s="39" t="s">
        <v>999</v>
      </c>
      <c r="C1069" s="21" t="s">
        <v>12</v>
      </c>
      <c r="D1069" s="5" t="s">
        <v>792</v>
      </c>
      <c r="E1069" s="39">
        <v>1800</v>
      </c>
      <c r="F1069" s="48">
        <f t="shared" si="16"/>
        <v>3.4536349507857014</v>
      </c>
      <c r="G1069" s="28" t="s">
        <v>552</v>
      </c>
      <c r="H1069" s="23" t="s">
        <v>485</v>
      </c>
      <c r="I1069" s="24" t="s">
        <v>8</v>
      </c>
      <c r="J1069" s="51">
        <v>521.19000000000005</v>
      </c>
    </row>
    <row r="1070" spans="1:10" x14ac:dyDescent="0.25">
      <c r="A1070" s="6">
        <v>43242</v>
      </c>
      <c r="B1070" s="39" t="s">
        <v>941</v>
      </c>
      <c r="C1070" s="21" t="s">
        <v>794</v>
      </c>
      <c r="D1070" s="5" t="s">
        <v>792</v>
      </c>
      <c r="E1070" s="39">
        <v>3600</v>
      </c>
      <c r="F1070" s="48">
        <f t="shared" si="16"/>
        <v>6.9072699015714027</v>
      </c>
      <c r="G1070" s="28" t="s">
        <v>552</v>
      </c>
      <c r="H1070" s="23" t="s">
        <v>485</v>
      </c>
      <c r="I1070" s="24" t="s">
        <v>8</v>
      </c>
      <c r="J1070" s="51">
        <v>521.19000000000005</v>
      </c>
    </row>
    <row r="1071" spans="1:10" x14ac:dyDescent="0.25">
      <c r="A1071" s="6">
        <v>43242</v>
      </c>
      <c r="B1071" s="39" t="s">
        <v>997</v>
      </c>
      <c r="C1071" s="21" t="s">
        <v>793</v>
      </c>
      <c r="D1071" s="5" t="s">
        <v>792</v>
      </c>
      <c r="E1071" s="39">
        <v>3000</v>
      </c>
      <c r="F1071" s="48">
        <f t="shared" si="16"/>
        <v>5.7560582513095024</v>
      </c>
      <c r="G1071" s="28" t="s">
        <v>552</v>
      </c>
      <c r="H1071" s="23" t="s">
        <v>485</v>
      </c>
      <c r="I1071" s="24" t="s">
        <v>8</v>
      </c>
      <c r="J1071" s="51">
        <v>521.19000000000005</v>
      </c>
    </row>
    <row r="1072" spans="1:10" x14ac:dyDescent="0.25">
      <c r="A1072" s="6">
        <v>43242</v>
      </c>
      <c r="B1072" s="39" t="s">
        <v>996</v>
      </c>
      <c r="C1072" s="21" t="s">
        <v>793</v>
      </c>
      <c r="D1072" s="5" t="s">
        <v>792</v>
      </c>
      <c r="E1072" s="39">
        <v>9000</v>
      </c>
      <c r="F1072" s="48">
        <f t="shared" si="16"/>
        <v>17.268174753928509</v>
      </c>
      <c r="G1072" s="28" t="s">
        <v>552</v>
      </c>
      <c r="H1072" s="23" t="s">
        <v>485</v>
      </c>
      <c r="I1072" s="24" t="s">
        <v>8</v>
      </c>
      <c r="J1072" s="51">
        <v>521.19000000000005</v>
      </c>
    </row>
    <row r="1073" spans="1:10" x14ac:dyDescent="0.25">
      <c r="A1073" s="6">
        <v>43242</v>
      </c>
      <c r="B1073" s="39" t="s">
        <v>1004</v>
      </c>
      <c r="C1073" s="21" t="s">
        <v>12</v>
      </c>
      <c r="D1073" s="5" t="s">
        <v>792</v>
      </c>
      <c r="E1073" s="39">
        <v>1500</v>
      </c>
      <c r="F1073" s="48">
        <f t="shared" si="16"/>
        <v>2.8780291256547512</v>
      </c>
      <c r="G1073" s="28" t="s">
        <v>552</v>
      </c>
      <c r="H1073" s="23" t="s">
        <v>485</v>
      </c>
      <c r="I1073" s="24" t="s">
        <v>8</v>
      </c>
      <c r="J1073" s="51">
        <v>521.19000000000005</v>
      </c>
    </row>
    <row r="1074" spans="1:10" x14ac:dyDescent="0.25">
      <c r="A1074" s="6">
        <v>43242</v>
      </c>
      <c r="B1074" s="39" t="s">
        <v>1001</v>
      </c>
      <c r="C1074" s="21" t="s">
        <v>12</v>
      </c>
      <c r="D1074" s="5" t="s">
        <v>792</v>
      </c>
      <c r="E1074" s="39">
        <v>800</v>
      </c>
      <c r="F1074" s="48">
        <f t="shared" si="16"/>
        <v>1.5349488670158673</v>
      </c>
      <c r="G1074" s="28" t="s">
        <v>552</v>
      </c>
      <c r="H1074" s="23" t="s">
        <v>485</v>
      </c>
      <c r="I1074" s="24" t="s">
        <v>8</v>
      </c>
      <c r="J1074" s="51">
        <v>521.19000000000005</v>
      </c>
    </row>
    <row r="1075" spans="1:10" x14ac:dyDescent="0.25">
      <c r="A1075" s="6">
        <v>43242</v>
      </c>
      <c r="B1075" s="39" t="s">
        <v>1002</v>
      </c>
      <c r="C1075" s="21" t="s">
        <v>12</v>
      </c>
      <c r="D1075" s="5" t="s">
        <v>792</v>
      </c>
      <c r="E1075" s="39">
        <v>2500</v>
      </c>
      <c r="F1075" s="48">
        <f t="shared" si="16"/>
        <v>4.796715209424586</v>
      </c>
      <c r="G1075" s="28" t="s">
        <v>552</v>
      </c>
      <c r="H1075" s="23" t="s">
        <v>485</v>
      </c>
      <c r="I1075" s="24" t="s">
        <v>8</v>
      </c>
      <c r="J1075" s="51">
        <v>521.19000000000005</v>
      </c>
    </row>
    <row r="1076" spans="1:10" x14ac:dyDescent="0.25">
      <c r="A1076" s="6">
        <v>43242</v>
      </c>
      <c r="B1076" s="39" t="s">
        <v>1003</v>
      </c>
      <c r="C1076" s="21" t="s">
        <v>12</v>
      </c>
      <c r="D1076" s="5" t="s">
        <v>792</v>
      </c>
      <c r="E1076" s="39">
        <v>3000</v>
      </c>
      <c r="F1076" s="48">
        <f t="shared" si="16"/>
        <v>5.7560582513095024</v>
      </c>
      <c r="G1076" s="28" t="s">
        <v>552</v>
      </c>
      <c r="H1076" s="23" t="s">
        <v>485</v>
      </c>
      <c r="I1076" s="24" t="s">
        <v>8</v>
      </c>
      <c r="J1076" s="51">
        <v>521.19000000000005</v>
      </c>
    </row>
    <row r="1077" spans="1:10" x14ac:dyDescent="0.25">
      <c r="A1077" s="6">
        <v>43242</v>
      </c>
      <c r="B1077" s="39" t="s">
        <v>997</v>
      </c>
      <c r="C1077" s="21" t="s">
        <v>793</v>
      </c>
      <c r="D1077" s="5" t="s">
        <v>792</v>
      </c>
      <c r="E1077" s="39">
        <v>3000</v>
      </c>
      <c r="F1077" s="48">
        <f t="shared" si="16"/>
        <v>5.7560582513095024</v>
      </c>
      <c r="G1077" s="28" t="s">
        <v>552</v>
      </c>
      <c r="H1077" s="23" t="s">
        <v>485</v>
      </c>
      <c r="I1077" s="24" t="s">
        <v>8</v>
      </c>
      <c r="J1077" s="51">
        <v>521.19000000000005</v>
      </c>
    </row>
    <row r="1078" spans="1:10" x14ac:dyDescent="0.25">
      <c r="A1078" s="6">
        <v>43242</v>
      </c>
      <c r="B1078" s="7" t="s">
        <v>784</v>
      </c>
      <c r="C1078" s="21" t="s">
        <v>12</v>
      </c>
      <c r="D1078" s="5" t="s">
        <v>15</v>
      </c>
      <c r="E1078" s="75">
        <v>5600</v>
      </c>
      <c r="F1078" s="48">
        <f t="shared" si="16"/>
        <v>10.744642069111071</v>
      </c>
      <c r="G1078" s="28" t="s">
        <v>17</v>
      </c>
      <c r="H1078" s="23" t="s">
        <v>485</v>
      </c>
      <c r="I1078" s="24" t="s">
        <v>8</v>
      </c>
      <c r="J1078" s="51">
        <v>521.19000000000005</v>
      </c>
    </row>
    <row r="1079" spans="1:10" x14ac:dyDescent="0.25">
      <c r="A1079" s="6">
        <v>43242</v>
      </c>
      <c r="B1079" s="7" t="s">
        <v>785</v>
      </c>
      <c r="C1079" s="21" t="s">
        <v>12</v>
      </c>
      <c r="D1079" s="5" t="s">
        <v>15</v>
      </c>
      <c r="E1079" s="75">
        <v>12000</v>
      </c>
      <c r="F1079" s="48">
        <f t="shared" si="16"/>
        <v>23.02423300523801</v>
      </c>
      <c r="G1079" s="28" t="s">
        <v>16</v>
      </c>
      <c r="H1079" s="23" t="s">
        <v>485</v>
      </c>
      <c r="I1079" s="24" t="s">
        <v>8</v>
      </c>
      <c r="J1079" s="51">
        <v>521.19000000000005</v>
      </c>
    </row>
    <row r="1080" spans="1:10" x14ac:dyDescent="0.25">
      <c r="A1080" s="6">
        <v>43242</v>
      </c>
      <c r="B1080" s="7" t="s">
        <v>786</v>
      </c>
      <c r="C1080" s="21" t="s">
        <v>12</v>
      </c>
      <c r="D1080" s="5" t="s">
        <v>10</v>
      </c>
      <c r="E1080" s="75">
        <v>10000</v>
      </c>
      <c r="F1080" s="48">
        <f t="shared" si="16"/>
        <v>19.186860837698344</v>
      </c>
      <c r="G1080" s="28" t="s">
        <v>34</v>
      </c>
      <c r="H1080" s="23" t="s">
        <v>485</v>
      </c>
      <c r="I1080" s="24" t="s">
        <v>8</v>
      </c>
      <c r="J1080" s="51">
        <v>521.19000000000005</v>
      </c>
    </row>
    <row r="1081" spans="1:10" x14ac:dyDescent="0.25">
      <c r="A1081" s="6">
        <v>43242</v>
      </c>
      <c r="B1081" s="7" t="s">
        <v>787</v>
      </c>
      <c r="C1081" s="21" t="s">
        <v>12</v>
      </c>
      <c r="D1081" s="5" t="s">
        <v>19</v>
      </c>
      <c r="E1081" s="75">
        <v>10400</v>
      </c>
      <c r="F1081" s="48">
        <f t="shared" si="16"/>
        <v>19.954335271206276</v>
      </c>
      <c r="G1081" s="28" t="s">
        <v>20</v>
      </c>
      <c r="H1081" s="23" t="s">
        <v>485</v>
      </c>
      <c r="I1081" s="24" t="s">
        <v>8</v>
      </c>
      <c r="J1081" s="51">
        <v>521.19000000000005</v>
      </c>
    </row>
    <row r="1082" spans="1:10" x14ac:dyDescent="0.25">
      <c r="A1082" s="6">
        <v>43242</v>
      </c>
      <c r="B1082" s="7" t="s">
        <v>788</v>
      </c>
      <c r="C1082" s="21" t="s">
        <v>12</v>
      </c>
      <c r="D1082" s="5" t="s">
        <v>792</v>
      </c>
      <c r="E1082" s="8">
        <v>1000</v>
      </c>
      <c r="F1082" s="48">
        <f t="shared" si="16"/>
        <v>1.9186860837698343</v>
      </c>
      <c r="G1082" s="28" t="s">
        <v>25</v>
      </c>
      <c r="H1082" s="23" t="s">
        <v>485</v>
      </c>
      <c r="I1082" s="24" t="s">
        <v>8</v>
      </c>
      <c r="J1082" s="51">
        <v>521.19000000000005</v>
      </c>
    </row>
    <row r="1083" spans="1:10" x14ac:dyDescent="0.25">
      <c r="A1083" s="6">
        <v>43242</v>
      </c>
      <c r="B1083" s="7" t="s">
        <v>789</v>
      </c>
      <c r="C1083" s="21" t="s">
        <v>12</v>
      </c>
      <c r="D1083" s="5" t="s">
        <v>792</v>
      </c>
      <c r="E1083" s="8">
        <v>3000</v>
      </c>
      <c r="F1083" s="48">
        <f t="shared" si="16"/>
        <v>5.7560582513095024</v>
      </c>
      <c r="G1083" s="28" t="s">
        <v>550</v>
      </c>
      <c r="H1083" s="23" t="s">
        <v>485</v>
      </c>
      <c r="I1083" s="24" t="s">
        <v>8</v>
      </c>
      <c r="J1083" s="51">
        <v>521.19000000000005</v>
      </c>
    </row>
    <row r="1084" spans="1:10" x14ac:dyDescent="0.25">
      <c r="A1084" s="6">
        <v>43242</v>
      </c>
      <c r="B1084" s="39" t="s">
        <v>1015</v>
      </c>
      <c r="C1084" s="21" t="s">
        <v>12</v>
      </c>
      <c r="D1084" s="5" t="s">
        <v>792</v>
      </c>
      <c r="E1084" s="65">
        <v>3000</v>
      </c>
      <c r="F1084" s="48">
        <f t="shared" si="16"/>
        <v>5.7560582513095024</v>
      </c>
      <c r="G1084" s="28" t="s">
        <v>550</v>
      </c>
      <c r="H1084" s="23" t="s">
        <v>485</v>
      </c>
      <c r="I1084" s="24" t="s">
        <v>8</v>
      </c>
      <c r="J1084" s="51">
        <v>521.19000000000005</v>
      </c>
    </row>
    <row r="1085" spans="1:10" x14ac:dyDescent="0.25">
      <c r="A1085" s="6">
        <v>43242</v>
      </c>
      <c r="B1085" s="39" t="s">
        <v>1010</v>
      </c>
      <c r="C1085" s="21" t="s">
        <v>12</v>
      </c>
      <c r="D1085" s="5" t="s">
        <v>792</v>
      </c>
      <c r="E1085" s="65">
        <v>5000</v>
      </c>
      <c r="F1085" s="48">
        <f t="shared" si="16"/>
        <v>9.5934304188491719</v>
      </c>
      <c r="G1085" s="28" t="s">
        <v>550</v>
      </c>
      <c r="H1085" s="23" t="s">
        <v>485</v>
      </c>
      <c r="I1085" s="24" t="s">
        <v>8</v>
      </c>
      <c r="J1085" s="51">
        <v>521.19000000000005</v>
      </c>
    </row>
    <row r="1086" spans="1:10" x14ac:dyDescent="0.25">
      <c r="A1086" s="6">
        <v>43242</v>
      </c>
      <c r="B1086" s="39" t="s">
        <v>1005</v>
      </c>
      <c r="C1086" s="21" t="s">
        <v>12</v>
      </c>
      <c r="D1086" s="5" t="s">
        <v>792</v>
      </c>
      <c r="E1086" s="65">
        <v>1400</v>
      </c>
      <c r="F1086" s="48">
        <f t="shared" si="16"/>
        <v>2.6861605172777678</v>
      </c>
      <c r="G1086" s="28" t="s">
        <v>550</v>
      </c>
      <c r="H1086" s="23" t="s">
        <v>485</v>
      </c>
      <c r="I1086" s="24" t="s">
        <v>8</v>
      </c>
      <c r="J1086" s="51">
        <v>521.19000000000005</v>
      </c>
    </row>
    <row r="1087" spans="1:10" x14ac:dyDescent="0.25">
      <c r="A1087" s="6">
        <v>43242</v>
      </c>
      <c r="B1087" s="39" t="s">
        <v>1006</v>
      </c>
      <c r="C1087" s="21" t="s">
        <v>793</v>
      </c>
      <c r="D1087" s="5" t="s">
        <v>792</v>
      </c>
      <c r="E1087" s="65">
        <v>9000</v>
      </c>
      <c r="F1087" s="48">
        <f t="shared" si="16"/>
        <v>17.268174753928509</v>
      </c>
      <c r="G1087" s="28" t="s">
        <v>550</v>
      </c>
      <c r="H1087" s="23" t="s">
        <v>485</v>
      </c>
      <c r="I1087" s="24" t="s">
        <v>8</v>
      </c>
      <c r="J1087" s="51">
        <v>521.19000000000005</v>
      </c>
    </row>
    <row r="1088" spans="1:10" x14ac:dyDescent="0.25">
      <c r="A1088" s="6">
        <v>43242</v>
      </c>
      <c r="B1088" s="39" t="s">
        <v>1007</v>
      </c>
      <c r="C1088" s="21" t="s">
        <v>793</v>
      </c>
      <c r="D1088" s="5" t="s">
        <v>792</v>
      </c>
      <c r="E1088" s="65">
        <v>3000</v>
      </c>
      <c r="F1088" s="48">
        <f t="shared" si="16"/>
        <v>5.7560582513095024</v>
      </c>
      <c r="G1088" s="28" t="s">
        <v>550</v>
      </c>
      <c r="H1088" s="23" t="s">
        <v>485</v>
      </c>
      <c r="I1088" s="24" t="s">
        <v>8</v>
      </c>
      <c r="J1088" s="51">
        <v>521.19000000000005</v>
      </c>
    </row>
    <row r="1089" spans="1:10" x14ac:dyDescent="0.25">
      <c r="A1089" s="6">
        <v>43242</v>
      </c>
      <c r="B1089" s="39" t="s">
        <v>1011</v>
      </c>
      <c r="C1089" s="21" t="s">
        <v>12</v>
      </c>
      <c r="D1089" s="5" t="s">
        <v>792</v>
      </c>
      <c r="E1089" s="65">
        <v>5000</v>
      </c>
      <c r="F1089" s="48">
        <f t="shared" si="16"/>
        <v>9.5934304188491719</v>
      </c>
      <c r="G1089" s="28" t="s">
        <v>550</v>
      </c>
      <c r="H1089" s="23" t="s">
        <v>485</v>
      </c>
      <c r="I1089" s="24" t="s">
        <v>8</v>
      </c>
      <c r="J1089" s="51">
        <v>521.19000000000005</v>
      </c>
    </row>
    <row r="1090" spans="1:10" x14ac:dyDescent="0.25">
      <c r="A1090" s="6">
        <v>43242</v>
      </c>
      <c r="B1090" s="39" t="s">
        <v>1009</v>
      </c>
      <c r="C1090" s="21" t="s">
        <v>12</v>
      </c>
      <c r="D1090" s="5" t="s">
        <v>792</v>
      </c>
      <c r="E1090" s="65">
        <v>2600</v>
      </c>
      <c r="F1090" s="48">
        <f t="shared" si="16"/>
        <v>4.9885838178015689</v>
      </c>
      <c r="G1090" s="28" t="s">
        <v>550</v>
      </c>
      <c r="H1090" s="23" t="s">
        <v>485</v>
      </c>
      <c r="I1090" s="24" t="s">
        <v>8</v>
      </c>
      <c r="J1090" s="51">
        <v>521.19000000000005</v>
      </c>
    </row>
    <row r="1091" spans="1:10" x14ac:dyDescent="0.25">
      <c r="A1091" s="6">
        <v>43242</v>
      </c>
      <c r="B1091" s="39" t="s">
        <v>1006</v>
      </c>
      <c r="C1091" s="21" t="s">
        <v>793</v>
      </c>
      <c r="D1091" s="5" t="s">
        <v>792</v>
      </c>
      <c r="E1091" s="65">
        <v>9000</v>
      </c>
      <c r="F1091" s="48">
        <f t="shared" si="16"/>
        <v>17.268174753928509</v>
      </c>
      <c r="G1091" s="28" t="s">
        <v>550</v>
      </c>
      <c r="H1091" s="23" t="s">
        <v>485</v>
      </c>
      <c r="I1091" s="24" t="s">
        <v>8</v>
      </c>
      <c r="J1091" s="51">
        <v>521.19000000000005</v>
      </c>
    </row>
    <row r="1092" spans="1:10" x14ac:dyDescent="0.25">
      <c r="A1092" s="6">
        <v>43242</v>
      </c>
      <c r="B1092" s="39" t="s">
        <v>1007</v>
      </c>
      <c r="C1092" s="21" t="s">
        <v>793</v>
      </c>
      <c r="D1092" s="5" t="s">
        <v>792</v>
      </c>
      <c r="E1092" s="65">
        <v>3000</v>
      </c>
      <c r="F1092" s="48">
        <f t="shared" ref="F1092:F1155" si="17">+E1092/J1092</f>
        <v>5.7560582513095024</v>
      </c>
      <c r="G1092" s="28" t="s">
        <v>550</v>
      </c>
      <c r="H1092" s="23" t="s">
        <v>485</v>
      </c>
      <c r="I1092" s="24" t="s">
        <v>8</v>
      </c>
      <c r="J1092" s="51">
        <v>521.19000000000005</v>
      </c>
    </row>
    <row r="1093" spans="1:10" x14ac:dyDescent="0.25">
      <c r="A1093" s="6">
        <v>43242</v>
      </c>
      <c r="B1093" s="39" t="s">
        <v>1008</v>
      </c>
      <c r="C1093" s="21" t="s">
        <v>794</v>
      </c>
      <c r="D1093" s="5" t="s">
        <v>792</v>
      </c>
      <c r="E1093" s="65">
        <v>1500</v>
      </c>
      <c r="F1093" s="48">
        <f t="shared" si="17"/>
        <v>2.8780291256547512</v>
      </c>
      <c r="G1093" s="28" t="s">
        <v>550</v>
      </c>
      <c r="H1093" s="23" t="s">
        <v>485</v>
      </c>
      <c r="I1093" s="24" t="s">
        <v>8</v>
      </c>
      <c r="J1093" s="51">
        <v>521.19000000000005</v>
      </c>
    </row>
    <row r="1094" spans="1:10" x14ac:dyDescent="0.25">
      <c r="A1094" s="6">
        <v>43242</v>
      </c>
      <c r="B1094" s="39" t="s">
        <v>1005</v>
      </c>
      <c r="C1094" s="21" t="s">
        <v>12</v>
      </c>
      <c r="D1094" s="5" t="s">
        <v>792</v>
      </c>
      <c r="E1094" s="65">
        <v>4000</v>
      </c>
      <c r="F1094" s="48">
        <f t="shared" si="17"/>
        <v>7.6747443350793372</v>
      </c>
      <c r="G1094" s="28" t="s">
        <v>550</v>
      </c>
      <c r="H1094" s="23" t="s">
        <v>485</v>
      </c>
      <c r="I1094" s="24" t="s">
        <v>8</v>
      </c>
      <c r="J1094" s="51">
        <v>521.19000000000005</v>
      </c>
    </row>
    <row r="1095" spans="1:10" x14ac:dyDescent="0.25">
      <c r="A1095" s="6">
        <v>43242</v>
      </c>
      <c r="B1095" s="39" t="s">
        <v>1006</v>
      </c>
      <c r="C1095" s="21" t="s">
        <v>793</v>
      </c>
      <c r="D1095" s="5" t="s">
        <v>792</v>
      </c>
      <c r="E1095" s="65">
        <v>9000</v>
      </c>
      <c r="F1095" s="48">
        <f t="shared" si="17"/>
        <v>17.268174753928509</v>
      </c>
      <c r="G1095" s="28" t="s">
        <v>550</v>
      </c>
      <c r="H1095" s="23" t="s">
        <v>485</v>
      </c>
      <c r="I1095" s="24" t="s">
        <v>8</v>
      </c>
      <c r="J1095" s="51">
        <v>521.19000000000005</v>
      </c>
    </row>
    <row r="1096" spans="1:10" x14ac:dyDescent="0.25">
      <c r="A1096" s="6">
        <v>43242</v>
      </c>
      <c r="B1096" s="39" t="s">
        <v>1007</v>
      </c>
      <c r="C1096" s="21" t="s">
        <v>793</v>
      </c>
      <c r="D1096" s="5" t="s">
        <v>792</v>
      </c>
      <c r="E1096" s="65">
        <v>3000</v>
      </c>
      <c r="F1096" s="48">
        <f t="shared" si="17"/>
        <v>5.7560582513095024</v>
      </c>
      <c r="G1096" s="28" t="s">
        <v>550</v>
      </c>
      <c r="H1096" s="23" t="s">
        <v>485</v>
      </c>
      <c r="I1096" s="24" t="s">
        <v>8</v>
      </c>
      <c r="J1096" s="51">
        <v>521.19000000000005</v>
      </c>
    </row>
    <row r="1097" spans="1:10" x14ac:dyDescent="0.25">
      <c r="A1097" s="6">
        <v>43242</v>
      </c>
      <c r="B1097" s="39" t="s">
        <v>1008</v>
      </c>
      <c r="C1097" s="21" t="s">
        <v>794</v>
      </c>
      <c r="D1097" s="5" t="s">
        <v>792</v>
      </c>
      <c r="E1097" s="65">
        <v>2500</v>
      </c>
      <c r="F1097" s="48">
        <f t="shared" si="17"/>
        <v>4.796715209424586</v>
      </c>
      <c r="G1097" s="28" t="s">
        <v>550</v>
      </c>
      <c r="H1097" s="23" t="s">
        <v>485</v>
      </c>
      <c r="I1097" s="24" t="s">
        <v>8</v>
      </c>
      <c r="J1097" s="51">
        <v>521.19000000000005</v>
      </c>
    </row>
    <row r="1098" spans="1:10" x14ac:dyDescent="0.25">
      <c r="A1098" s="6">
        <v>43242</v>
      </c>
      <c r="B1098" s="39" t="s">
        <v>1012</v>
      </c>
      <c r="C1098" s="21" t="s">
        <v>12</v>
      </c>
      <c r="D1098" s="5" t="s">
        <v>792</v>
      </c>
      <c r="E1098" s="65">
        <v>16000</v>
      </c>
      <c r="F1098" s="48">
        <f t="shared" si="17"/>
        <v>30.698977340317349</v>
      </c>
      <c r="G1098" s="28" t="s">
        <v>550</v>
      </c>
      <c r="H1098" s="23" t="s">
        <v>485</v>
      </c>
      <c r="I1098" s="24" t="s">
        <v>8</v>
      </c>
      <c r="J1098" s="51">
        <v>521.19000000000005</v>
      </c>
    </row>
    <row r="1099" spans="1:10" x14ac:dyDescent="0.25">
      <c r="A1099" s="6">
        <v>43242</v>
      </c>
      <c r="B1099" s="39" t="s">
        <v>1005</v>
      </c>
      <c r="C1099" s="21" t="s">
        <v>12</v>
      </c>
      <c r="D1099" s="5" t="s">
        <v>792</v>
      </c>
      <c r="E1099" s="65">
        <v>1000</v>
      </c>
      <c r="F1099" s="48">
        <f t="shared" si="17"/>
        <v>1.9186860837698343</v>
      </c>
      <c r="G1099" s="28" t="s">
        <v>550</v>
      </c>
      <c r="H1099" s="23" t="s">
        <v>485</v>
      </c>
      <c r="I1099" s="24" t="s">
        <v>8</v>
      </c>
      <c r="J1099" s="51">
        <v>521.19000000000005</v>
      </c>
    </row>
    <row r="1100" spans="1:10" x14ac:dyDescent="0.25">
      <c r="A1100" s="6">
        <v>43242</v>
      </c>
      <c r="B1100" s="39" t="s">
        <v>1006</v>
      </c>
      <c r="C1100" s="21" t="s">
        <v>793</v>
      </c>
      <c r="D1100" s="5" t="s">
        <v>792</v>
      </c>
      <c r="E1100" s="65">
        <v>9000</v>
      </c>
      <c r="F1100" s="48">
        <f t="shared" si="17"/>
        <v>17.268174753928509</v>
      </c>
      <c r="G1100" s="28" t="s">
        <v>550</v>
      </c>
      <c r="H1100" s="23" t="s">
        <v>485</v>
      </c>
      <c r="I1100" s="24" t="s">
        <v>8</v>
      </c>
      <c r="J1100" s="51">
        <v>521.19000000000005</v>
      </c>
    </row>
    <row r="1101" spans="1:10" x14ac:dyDescent="0.25">
      <c r="A1101" s="6">
        <v>43242</v>
      </c>
      <c r="B1101" s="39" t="s">
        <v>1007</v>
      </c>
      <c r="C1101" s="21" t="s">
        <v>793</v>
      </c>
      <c r="D1101" s="5" t="s">
        <v>792</v>
      </c>
      <c r="E1101" s="65">
        <v>3000</v>
      </c>
      <c r="F1101" s="48">
        <f t="shared" si="17"/>
        <v>5.7560582513095024</v>
      </c>
      <c r="G1101" s="28" t="s">
        <v>550</v>
      </c>
      <c r="H1101" s="23" t="s">
        <v>485</v>
      </c>
      <c r="I1101" s="24" t="s">
        <v>8</v>
      </c>
      <c r="J1101" s="51">
        <v>521.19000000000005</v>
      </c>
    </row>
    <row r="1102" spans="1:10" x14ac:dyDescent="0.25">
      <c r="A1102" s="6">
        <v>43242</v>
      </c>
      <c r="B1102" s="39" t="s">
        <v>1008</v>
      </c>
      <c r="C1102" s="21" t="s">
        <v>794</v>
      </c>
      <c r="D1102" s="5" t="s">
        <v>792</v>
      </c>
      <c r="E1102" s="65">
        <v>2000</v>
      </c>
      <c r="F1102" s="48">
        <f t="shared" si="17"/>
        <v>3.8373721675396686</v>
      </c>
      <c r="G1102" s="28" t="s">
        <v>550</v>
      </c>
      <c r="H1102" s="23" t="s">
        <v>485</v>
      </c>
      <c r="I1102" s="24" t="s">
        <v>8</v>
      </c>
      <c r="J1102" s="51">
        <v>521.19000000000005</v>
      </c>
    </row>
    <row r="1103" spans="1:10" x14ac:dyDescent="0.25">
      <c r="A1103" s="6">
        <v>43242</v>
      </c>
      <c r="B1103" s="39" t="s">
        <v>1013</v>
      </c>
      <c r="C1103" s="21" t="s">
        <v>12</v>
      </c>
      <c r="D1103" s="5" t="s">
        <v>792</v>
      </c>
      <c r="E1103" s="65">
        <v>5000</v>
      </c>
      <c r="F1103" s="48">
        <f t="shared" si="17"/>
        <v>9.5934304188491719</v>
      </c>
      <c r="G1103" s="28" t="s">
        <v>550</v>
      </c>
      <c r="H1103" s="23" t="s">
        <v>485</v>
      </c>
      <c r="I1103" s="24" t="s">
        <v>8</v>
      </c>
      <c r="J1103" s="51">
        <v>521.19000000000005</v>
      </c>
    </row>
    <row r="1104" spans="1:10" x14ac:dyDescent="0.25">
      <c r="A1104" s="6">
        <v>43242</v>
      </c>
      <c r="B1104" s="39" t="s">
        <v>1005</v>
      </c>
      <c r="C1104" s="21" t="s">
        <v>12</v>
      </c>
      <c r="D1104" s="5" t="s">
        <v>792</v>
      </c>
      <c r="E1104" s="65">
        <v>1800</v>
      </c>
      <c r="F1104" s="48">
        <f t="shared" si="17"/>
        <v>3.4536349507857014</v>
      </c>
      <c r="G1104" s="28" t="s">
        <v>550</v>
      </c>
      <c r="H1104" s="23" t="s">
        <v>485</v>
      </c>
      <c r="I1104" s="24" t="s">
        <v>8</v>
      </c>
      <c r="J1104" s="51">
        <v>521.19000000000005</v>
      </c>
    </row>
    <row r="1105" spans="1:10" x14ac:dyDescent="0.25">
      <c r="A1105" s="6">
        <v>43242</v>
      </c>
      <c r="B1105" s="39" t="s">
        <v>1014</v>
      </c>
      <c r="C1105" s="21" t="s">
        <v>12</v>
      </c>
      <c r="D1105" s="5" t="s">
        <v>792</v>
      </c>
      <c r="E1105" s="65">
        <v>2500</v>
      </c>
      <c r="F1105" s="48">
        <f t="shared" si="17"/>
        <v>4.796715209424586</v>
      </c>
      <c r="G1105" s="28" t="s">
        <v>550</v>
      </c>
      <c r="H1105" s="23" t="s">
        <v>485</v>
      </c>
      <c r="I1105" s="24" t="s">
        <v>8</v>
      </c>
      <c r="J1105" s="51">
        <v>521.19000000000005</v>
      </c>
    </row>
    <row r="1106" spans="1:10" x14ac:dyDescent="0.25">
      <c r="A1106" s="6">
        <v>43242</v>
      </c>
      <c r="B1106" s="39" t="s">
        <v>1007</v>
      </c>
      <c r="C1106" s="21" t="s">
        <v>793</v>
      </c>
      <c r="D1106" s="5" t="s">
        <v>792</v>
      </c>
      <c r="E1106" s="65">
        <v>3000</v>
      </c>
      <c r="F1106" s="48">
        <f t="shared" si="17"/>
        <v>5.7560582513095024</v>
      </c>
      <c r="G1106" s="28" t="s">
        <v>550</v>
      </c>
      <c r="H1106" s="23" t="s">
        <v>485</v>
      </c>
      <c r="I1106" s="24" t="s">
        <v>8</v>
      </c>
      <c r="J1106" s="51">
        <v>521.19000000000005</v>
      </c>
    </row>
    <row r="1107" spans="1:10" x14ac:dyDescent="0.25">
      <c r="A1107" s="6">
        <v>43242</v>
      </c>
      <c r="B1107" s="7" t="s">
        <v>921</v>
      </c>
      <c r="C1107" s="21" t="s">
        <v>45</v>
      </c>
      <c r="D1107" s="5" t="s">
        <v>792</v>
      </c>
      <c r="E1107" s="8">
        <v>700</v>
      </c>
      <c r="F1107" s="48">
        <f t="shared" si="17"/>
        <v>1.3430802586388839</v>
      </c>
      <c r="G1107" s="28" t="s">
        <v>34</v>
      </c>
      <c r="H1107" s="23" t="s">
        <v>485</v>
      </c>
      <c r="I1107" s="24" t="s">
        <v>8</v>
      </c>
      <c r="J1107" s="51">
        <v>521.19000000000005</v>
      </c>
    </row>
    <row r="1108" spans="1:10" x14ac:dyDescent="0.25">
      <c r="A1108" s="6">
        <v>43243</v>
      </c>
      <c r="B1108" s="39" t="s">
        <v>1017</v>
      </c>
      <c r="C1108" s="21" t="s">
        <v>1016</v>
      </c>
      <c r="D1108" s="5" t="s">
        <v>10</v>
      </c>
      <c r="E1108" s="8">
        <v>29000</v>
      </c>
      <c r="F1108" s="48">
        <f t="shared" si="17"/>
        <v>55.641896429325193</v>
      </c>
      <c r="G1108" s="28" t="s">
        <v>20</v>
      </c>
      <c r="H1108" s="23" t="s">
        <v>485</v>
      </c>
      <c r="I1108" s="24" t="s">
        <v>8</v>
      </c>
      <c r="J1108" s="51">
        <v>521.19000000000005</v>
      </c>
    </row>
    <row r="1109" spans="1:10" x14ac:dyDescent="0.25">
      <c r="A1109" s="6">
        <v>43243</v>
      </c>
      <c r="B1109" s="39" t="s">
        <v>1018</v>
      </c>
      <c r="C1109" s="21" t="s">
        <v>32</v>
      </c>
      <c r="D1109" s="5" t="s">
        <v>10</v>
      </c>
      <c r="E1109" s="8">
        <v>35000</v>
      </c>
      <c r="F1109" s="48">
        <f t="shared" si="17"/>
        <v>67.154012931944195</v>
      </c>
      <c r="G1109" s="22" t="s">
        <v>20</v>
      </c>
      <c r="H1109" s="23" t="s">
        <v>485</v>
      </c>
      <c r="I1109" s="24" t="s">
        <v>8</v>
      </c>
      <c r="J1109" s="51">
        <v>521.19000000000005</v>
      </c>
    </row>
    <row r="1110" spans="1:10" x14ac:dyDescent="0.25">
      <c r="A1110" s="6">
        <v>43243</v>
      </c>
      <c r="B1110" s="7" t="s">
        <v>1023</v>
      </c>
      <c r="C1110" s="21" t="s">
        <v>12</v>
      </c>
      <c r="D1110" s="5" t="s">
        <v>792</v>
      </c>
      <c r="E1110" s="8">
        <v>2000</v>
      </c>
      <c r="F1110" s="48">
        <f t="shared" si="17"/>
        <v>3.8373721675396686</v>
      </c>
      <c r="G1110" s="22" t="s">
        <v>25</v>
      </c>
      <c r="H1110" s="23" t="s">
        <v>485</v>
      </c>
      <c r="I1110" s="24" t="s">
        <v>8</v>
      </c>
      <c r="J1110" s="51">
        <v>521.19000000000005</v>
      </c>
    </row>
    <row r="1111" spans="1:10" x14ac:dyDescent="0.25">
      <c r="A1111" s="6">
        <v>43243</v>
      </c>
      <c r="B1111" s="7" t="s">
        <v>1024</v>
      </c>
      <c r="C1111" s="21" t="s">
        <v>12</v>
      </c>
      <c r="D1111" s="5" t="s">
        <v>792</v>
      </c>
      <c r="E1111" s="8">
        <v>8100</v>
      </c>
      <c r="F1111" s="48">
        <f t="shared" si="17"/>
        <v>15.541357278535656</v>
      </c>
      <c r="G1111" s="22" t="s">
        <v>25</v>
      </c>
      <c r="H1111" s="23" t="s">
        <v>485</v>
      </c>
      <c r="I1111" s="24" t="s">
        <v>8</v>
      </c>
      <c r="J1111" s="51">
        <v>521.19000000000005</v>
      </c>
    </row>
    <row r="1112" spans="1:10" x14ac:dyDescent="0.25">
      <c r="A1112" s="6">
        <v>43243</v>
      </c>
      <c r="B1112" s="7" t="s">
        <v>996</v>
      </c>
      <c r="C1112" s="21" t="s">
        <v>793</v>
      </c>
      <c r="D1112" s="5" t="s">
        <v>792</v>
      </c>
      <c r="E1112" s="8">
        <v>6000</v>
      </c>
      <c r="F1112" s="48">
        <f t="shared" si="17"/>
        <v>11.512116502619005</v>
      </c>
      <c r="G1112" s="22" t="s">
        <v>25</v>
      </c>
      <c r="H1112" s="23" t="s">
        <v>485</v>
      </c>
      <c r="I1112" s="24" t="s">
        <v>8</v>
      </c>
      <c r="J1112" s="51">
        <v>521.19000000000005</v>
      </c>
    </row>
    <row r="1113" spans="1:10" x14ac:dyDescent="0.25">
      <c r="A1113" s="6">
        <v>43243</v>
      </c>
      <c r="B1113" s="7" t="s">
        <v>997</v>
      </c>
      <c r="C1113" s="21" t="s">
        <v>793</v>
      </c>
      <c r="D1113" s="5" t="s">
        <v>792</v>
      </c>
      <c r="E1113" s="8">
        <v>3000</v>
      </c>
      <c r="F1113" s="48">
        <f t="shared" si="17"/>
        <v>5.7560582513095024</v>
      </c>
      <c r="G1113" s="22" t="s">
        <v>25</v>
      </c>
      <c r="H1113" s="23" t="s">
        <v>485</v>
      </c>
      <c r="I1113" s="24" t="s">
        <v>8</v>
      </c>
      <c r="J1113" s="51">
        <v>521.19000000000005</v>
      </c>
    </row>
    <row r="1114" spans="1:10" x14ac:dyDescent="0.25">
      <c r="A1114" s="6">
        <v>43243</v>
      </c>
      <c r="B1114" s="7" t="s">
        <v>1025</v>
      </c>
      <c r="C1114" s="21" t="s">
        <v>12</v>
      </c>
      <c r="D1114" s="5" t="s">
        <v>792</v>
      </c>
      <c r="E1114" s="8">
        <v>1700</v>
      </c>
      <c r="F1114" s="48">
        <f t="shared" si="17"/>
        <v>3.261766342408718</v>
      </c>
      <c r="G1114" s="22" t="s">
        <v>25</v>
      </c>
      <c r="H1114" s="23" t="s">
        <v>485</v>
      </c>
      <c r="I1114" s="24" t="s">
        <v>8</v>
      </c>
      <c r="J1114" s="51">
        <v>521.19000000000005</v>
      </c>
    </row>
    <row r="1115" spans="1:10" x14ac:dyDescent="0.25">
      <c r="A1115" s="6">
        <v>43243</v>
      </c>
      <c r="B1115" s="7" t="s">
        <v>1026</v>
      </c>
      <c r="C1115" s="21" t="s">
        <v>794</v>
      </c>
      <c r="D1115" s="5" t="s">
        <v>792</v>
      </c>
      <c r="E1115" s="8">
        <v>4500</v>
      </c>
      <c r="F1115" s="48">
        <f t="shared" si="17"/>
        <v>8.6340873769642545</v>
      </c>
      <c r="G1115" s="22" t="s">
        <v>25</v>
      </c>
      <c r="H1115" s="23" t="s">
        <v>485</v>
      </c>
      <c r="I1115" s="24" t="s">
        <v>8</v>
      </c>
      <c r="J1115" s="51">
        <v>521.19000000000005</v>
      </c>
    </row>
    <row r="1116" spans="1:10" x14ac:dyDescent="0.25">
      <c r="A1116" s="6">
        <v>43243</v>
      </c>
      <c r="B1116" s="7" t="s">
        <v>1027</v>
      </c>
      <c r="C1116" s="21" t="s">
        <v>12</v>
      </c>
      <c r="D1116" s="5" t="s">
        <v>792</v>
      </c>
      <c r="E1116" s="8">
        <v>2000</v>
      </c>
      <c r="F1116" s="48">
        <f t="shared" si="17"/>
        <v>3.8373721675396686</v>
      </c>
      <c r="G1116" s="22" t="s">
        <v>25</v>
      </c>
      <c r="H1116" s="23" t="s">
        <v>485</v>
      </c>
      <c r="I1116" s="24" t="s">
        <v>8</v>
      </c>
      <c r="J1116" s="51">
        <v>521.19000000000005</v>
      </c>
    </row>
    <row r="1117" spans="1:10" x14ac:dyDescent="0.25">
      <c r="A1117" s="6">
        <v>43243</v>
      </c>
      <c r="B1117" s="7" t="s">
        <v>997</v>
      </c>
      <c r="C1117" s="21" t="s">
        <v>793</v>
      </c>
      <c r="D1117" s="5" t="s">
        <v>792</v>
      </c>
      <c r="E1117" s="8">
        <v>3000</v>
      </c>
      <c r="F1117" s="48">
        <f t="shared" si="17"/>
        <v>5.7560582513095024</v>
      </c>
      <c r="G1117" s="22" t="s">
        <v>25</v>
      </c>
      <c r="H1117" s="23" t="s">
        <v>485</v>
      </c>
      <c r="I1117" s="24" t="s">
        <v>8</v>
      </c>
      <c r="J1117" s="51">
        <v>521.19000000000005</v>
      </c>
    </row>
    <row r="1118" spans="1:10" x14ac:dyDescent="0.25">
      <c r="A1118" s="6">
        <v>43243</v>
      </c>
      <c r="B1118" s="7" t="s">
        <v>1028</v>
      </c>
      <c r="C1118" s="21" t="s">
        <v>12</v>
      </c>
      <c r="D1118" s="5" t="s">
        <v>792</v>
      </c>
      <c r="E1118" s="8">
        <v>1800</v>
      </c>
      <c r="F1118" s="48">
        <f t="shared" si="17"/>
        <v>3.4536349507857014</v>
      </c>
      <c r="G1118" s="22" t="s">
        <v>25</v>
      </c>
      <c r="H1118" s="23" t="s">
        <v>485</v>
      </c>
      <c r="I1118" s="24" t="s">
        <v>8</v>
      </c>
      <c r="J1118" s="51">
        <v>521.19000000000005</v>
      </c>
    </row>
    <row r="1119" spans="1:10" x14ac:dyDescent="0.25">
      <c r="A1119" s="6">
        <v>43243</v>
      </c>
      <c r="B1119" s="7" t="s">
        <v>996</v>
      </c>
      <c r="C1119" s="21" t="s">
        <v>793</v>
      </c>
      <c r="D1119" s="5" t="s">
        <v>792</v>
      </c>
      <c r="E1119" s="8">
        <v>6500</v>
      </c>
      <c r="F1119" s="48">
        <f t="shared" si="17"/>
        <v>12.471459544503922</v>
      </c>
      <c r="G1119" s="22" t="s">
        <v>25</v>
      </c>
      <c r="H1119" s="23" t="s">
        <v>485</v>
      </c>
      <c r="I1119" s="24" t="s">
        <v>8</v>
      </c>
      <c r="J1119" s="51">
        <v>521.19000000000005</v>
      </c>
    </row>
    <row r="1120" spans="1:10" x14ac:dyDescent="0.25">
      <c r="A1120" s="6">
        <v>43243</v>
      </c>
      <c r="B1120" s="7" t="s">
        <v>941</v>
      </c>
      <c r="C1120" s="21" t="s">
        <v>794</v>
      </c>
      <c r="D1120" s="5" t="s">
        <v>792</v>
      </c>
      <c r="E1120" s="8">
        <v>2500</v>
      </c>
      <c r="F1120" s="48">
        <f t="shared" si="17"/>
        <v>4.796715209424586</v>
      </c>
      <c r="G1120" s="22" t="s">
        <v>25</v>
      </c>
      <c r="H1120" s="23" t="s">
        <v>485</v>
      </c>
      <c r="I1120" s="24" t="s">
        <v>8</v>
      </c>
      <c r="J1120" s="51">
        <v>521.19000000000005</v>
      </c>
    </row>
    <row r="1121" spans="1:10" x14ac:dyDescent="0.25">
      <c r="A1121" s="6">
        <v>43243</v>
      </c>
      <c r="B1121" s="7" t="s">
        <v>1029</v>
      </c>
      <c r="C1121" s="21" t="s">
        <v>12</v>
      </c>
      <c r="D1121" s="5" t="s">
        <v>792</v>
      </c>
      <c r="E1121" s="8">
        <v>3000</v>
      </c>
      <c r="F1121" s="48">
        <f t="shared" si="17"/>
        <v>5.7560582513095024</v>
      </c>
      <c r="G1121" s="22" t="s">
        <v>25</v>
      </c>
      <c r="H1121" s="23" t="s">
        <v>485</v>
      </c>
      <c r="I1121" s="24" t="s">
        <v>8</v>
      </c>
      <c r="J1121" s="51">
        <v>521.19000000000005</v>
      </c>
    </row>
    <row r="1122" spans="1:10" x14ac:dyDescent="0.25">
      <c r="A1122" s="6">
        <v>43243</v>
      </c>
      <c r="B1122" s="7" t="s">
        <v>996</v>
      </c>
      <c r="C1122" s="21" t="s">
        <v>793</v>
      </c>
      <c r="D1122" s="5" t="s">
        <v>792</v>
      </c>
      <c r="E1122" s="8">
        <v>6000</v>
      </c>
      <c r="F1122" s="48">
        <f t="shared" si="17"/>
        <v>11.512116502619005</v>
      </c>
      <c r="G1122" s="22" t="s">
        <v>25</v>
      </c>
      <c r="H1122" s="23" t="s">
        <v>485</v>
      </c>
      <c r="I1122" s="24" t="s">
        <v>8</v>
      </c>
      <c r="J1122" s="51">
        <v>521.19000000000005</v>
      </c>
    </row>
    <row r="1123" spans="1:10" x14ac:dyDescent="0.25">
      <c r="A1123" s="6">
        <v>43243</v>
      </c>
      <c r="B1123" s="7" t="s">
        <v>997</v>
      </c>
      <c r="C1123" s="21" t="s">
        <v>793</v>
      </c>
      <c r="D1123" s="5" t="s">
        <v>792</v>
      </c>
      <c r="E1123" s="8">
        <v>3000</v>
      </c>
      <c r="F1123" s="48">
        <f t="shared" si="17"/>
        <v>5.7560582513095024</v>
      </c>
      <c r="G1123" s="22" t="s">
        <v>25</v>
      </c>
      <c r="H1123" s="23" t="s">
        <v>485</v>
      </c>
      <c r="I1123" s="24" t="s">
        <v>8</v>
      </c>
      <c r="J1123" s="51">
        <v>521.19000000000005</v>
      </c>
    </row>
    <row r="1124" spans="1:10" x14ac:dyDescent="0.25">
      <c r="A1124" s="6">
        <v>43243</v>
      </c>
      <c r="B1124" s="7" t="s">
        <v>1030</v>
      </c>
      <c r="C1124" s="21" t="s">
        <v>12</v>
      </c>
      <c r="D1124" s="5" t="s">
        <v>792</v>
      </c>
      <c r="E1124" s="8">
        <v>2600</v>
      </c>
      <c r="F1124" s="48">
        <f t="shared" si="17"/>
        <v>4.9885838178015689</v>
      </c>
      <c r="G1124" s="22" t="s">
        <v>25</v>
      </c>
      <c r="H1124" s="23" t="s">
        <v>485</v>
      </c>
      <c r="I1124" s="24" t="s">
        <v>8</v>
      </c>
      <c r="J1124" s="51">
        <v>521.19000000000005</v>
      </c>
    </row>
    <row r="1125" spans="1:10" x14ac:dyDescent="0.25">
      <c r="A1125" s="6">
        <v>43243</v>
      </c>
      <c r="B1125" s="7" t="s">
        <v>1026</v>
      </c>
      <c r="C1125" s="21" t="s">
        <v>794</v>
      </c>
      <c r="D1125" s="5" t="s">
        <v>792</v>
      </c>
      <c r="E1125" s="8">
        <v>5000</v>
      </c>
      <c r="F1125" s="48">
        <f t="shared" si="17"/>
        <v>9.5934304188491719</v>
      </c>
      <c r="G1125" s="22" t="s">
        <v>25</v>
      </c>
      <c r="H1125" s="23" t="s">
        <v>485</v>
      </c>
      <c r="I1125" s="24" t="s">
        <v>8</v>
      </c>
      <c r="J1125" s="51">
        <v>521.19000000000005</v>
      </c>
    </row>
    <row r="1126" spans="1:10" x14ac:dyDescent="0.25">
      <c r="A1126" s="6">
        <v>43243</v>
      </c>
      <c r="B1126" s="7" t="s">
        <v>1031</v>
      </c>
      <c r="C1126" s="21" t="s">
        <v>12</v>
      </c>
      <c r="D1126" s="5" t="s">
        <v>792</v>
      </c>
      <c r="E1126" s="8">
        <v>2500</v>
      </c>
      <c r="F1126" s="48">
        <f t="shared" si="17"/>
        <v>4.796715209424586</v>
      </c>
      <c r="G1126" s="22" t="s">
        <v>25</v>
      </c>
      <c r="H1126" s="23" t="s">
        <v>485</v>
      </c>
      <c r="I1126" s="24" t="s">
        <v>8</v>
      </c>
      <c r="J1126" s="51">
        <v>521.19000000000005</v>
      </c>
    </row>
    <row r="1127" spans="1:10" x14ac:dyDescent="0.25">
      <c r="A1127" s="6">
        <v>43243</v>
      </c>
      <c r="B1127" s="7" t="s">
        <v>1033</v>
      </c>
      <c r="C1127" s="21" t="s">
        <v>793</v>
      </c>
      <c r="D1127" s="5" t="s">
        <v>792</v>
      </c>
      <c r="E1127" s="8">
        <v>6500</v>
      </c>
      <c r="F1127" s="48">
        <f t="shared" si="17"/>
        <v>12.471459544503922</v>
      </c>
      <c r="G1127" s="22" t="s">
        <v>25</v>
      </c>
      <c r="H1127" s="23" t="s">
        <v>485</v>
      </c>
      <c r="I1127" s="24" t="s">
        <v>8</v>
      </c>
      <c r="J1127" s="51">
        <v>521.19000000000005</v>
      </c>
    </row>
    <row r="1128" spans="1:10" x14ac:dyDescent="0.25">
      <c r="A1128" s="6">
        <v>43243</v>
      </c>
      <c r="B1128" s="7" t="s">
        <v>1034</v>
      </c>
      <c r="C1128" s="21" t="s">
        <v>793</v>
      </c>
      <c r="D1128" s="5" t="s">
        <v>792</v>
      </c>
      <c r="E1128" s="8">
        <v>3000</v>
      </c>
      <c r="F1128" s="48">
        <f t="shared" si="17"/>
        <v>5.7560582513095024</v>
      </c>
      <c r="G1128" s="22" t="s">
        <v>25</v>
      </c>
      <c r="H1128" s="23" t="s">
        <v>485</v>
      </c>
      <c r="I1128" s="24" t="s">
        <v>8</v>
      </c>
      <c r="J1128" s="51">
        <v>521.19000000000005</v>
      </c>
    </row>
    <row r="1129" spans="1:10" x14ac:dyDescent="0.25">
      <c r="A1129" s="6">
        <v>43243</v>
      </c>
      <c r="B1129" s="7" t="s">
        <v>1032</v>
      </c>
      <c r="C1129" s="21" t="s">
        <v>12</v>
      </c>
      <c r="D1129" s="5" t="s">
        <v>792</v>
      </c>
      <c r="E1129" s="8">
        <v>1800</v>
      </c>
      <c r="F1129" s="48">
        <f t="shared" si="17"/>
        <v>3.4536349507857014</v>
      </c>
      <c r="G1129" s="22" t="s">
        <v>25</v>
      </c>
      <c r="H1129" s="23" t="s">
        <v>485</v>
      </c>
      <c r="I1129" s="24" t="s">
        <v>8</v>
      </c>
      <c r="J1129" s="51">
        <v>521.19000000000005</v>
      </c>
    </row>
    <row r="1130" spans="1:10" x14ac:dyDescent="0.25">
      <c r="A1130" s="6">
        <v>43243</v>
      </c>
      <c r="B1130" s="7" t="s">
        <v>1026</v>
      </c>
      <c r="C1130" s="21" t="s">
        <v>794</v>
      </c>
      <c r="D1130" s="5" t="s">
        <v>792</v>
      </c>
      <c r="E1130" s="8">
        <v>2700</v>
      </c>
      <c r="F1130" s="48">
        <f t="shared" si="17"/>
        <v>5.1804524261785527</v>
      </c>
      <c r="G1130" s="22" t="s">
        <v>25</v>
      </c>
      <c r="H1130" s="23" t="s">
        <v>485</v>
      </c>
      <c r="I1130" s="24" t="s">
        <v>8</v>
      </c>
      <c r="J1130" s="51">
        <v>521.19000000000005</v>
      </c>
    </row>
    <row r="1131" spans="1:10" x14ac:dyDescent="0.25">
      <c r="A1131" s="6">
        <v>43243</v>
      </c>
      <c r="B1131" s="7" t="s">
        <v>1033</v>
      </c>
      <c r="C1131" s="21" t="s">
        <v>793</v>
      </c>
      <c r="D1131" s="5" t="s">
        <v>792</v>
      </c>
      <c r="E1131" s="8">
        <v>6500</v>
      </c>
      <c r="F1131" s="48">
        <f t="shared" si="17"/>
        <v>12.471459544503922</v>
      </c>
      <c r="G1131" s="22" t="s">
        <v>25</v>
      </c>
      <c r="H1131" s="23" t="s">
        <v>485</v>
      </c>
      <c r="I1131" s="24" t="s">
        <v>8</v>
      </c>
      <c r="J1131" s="51">
        <v>521.19000000000005</v>
      </c>
    </row>
    <row r="1132" spans="1:10" x14ac:dyDescent="0.25">
      <c r="A1132" s="6">
        <v>43243</v>
      </c>
      <c r="B1132" s="7" t="s">
        <v>1034</v>
      </c>
      <c r="C1132" s="21" t="s">
        <v>793</v>
      </c>
      <c r="D1132" s="5" t="s">
        <v>792</v>
      </c>
      <c r="E1132" s="8">
        <v>3000</v>
      </c>
      <c r="F1132" s="48">
        <f t="shared" si="17"/>
        <v>5.7560582513095024</v>
      </c>
      <c r="G1132" s="22" t="s">
        <v>25</v>
      </c>
      <c r="H1132" s="23" t="s">
        <v>485</v>
      </c>
      <c r="I1132" s="24" t="s">
        <v>8</v>
      </c>
      <c r="J1132" s="51">
        <v>521.19000000000005</v>
      </c>
    </row>
    <row r="1133" spans="1:10" x14ac:dyDescent="0.25">
      <c r="A1133" s="6">
        <v>43243</v>
      </c>
      <c r="B1133" s="7" t="s">
        <v>1035</v>
      </c>
      <c r="C1133" s="21" t="s">
        <v>12</v>
      </c>
      <c r="D1133" s="5" t="s">
        <v>792</v>
      </c>
      <c r="E1133" s="8">
        <v>1600</v>
      </c>
      <c r="F1133" s="48">
        <f t="shared" si="17"/>
        <v>3.0698977340317346</v>
      </c>
      <c r="G1133" s="22" t="s">
        <v>25</v>
      </c>
      <c r="H1133" s="23" t="s">
        <v>485</v>
      </c>
      <c r="I1133" s="24" t="s">
        <v>8</v>
      </c>
      <c r="J1133" s="51">
        <v>521.19000000000005</v>
      </c>
    </row>
    <row r="1134" spans="1:10" x14ac:dyDescent="0.25">
      <c r="A1134" s="6">
        <v>43243</v>
      </c>
      <c r="B1134" s="7" t="s">
        <v>1026</v>
      </c>
      <c r="C1134" s="21" t="s">
        <v>794</v>
      </c>
      <c r="D1134" s="5" t="s">
        <v>792</v>
      </c>
      <c r="E1134" s="8">
        <v>3500</v>
      </c>
      <c r="F1134" s="48">
        <f t="shared" si="17"/>
        <v>6.7154012931944198</v>
      </c>
      <c r="G1134" s="22" t="s">
        <v>25</v>
      </c>
      <c r="H1134" s="23" t="s">
        <v>485</v>
      </c>
      <c r="I1134" s="24" t="s">
        <v>8</v>
      </c>
      <c r="J1134" s="51">
        <v>521.19000000000005</v>
      </c>
    </row>
    <row r="1135" spans="1:10" x14ac:dyDescent="0.25">
      <c r="A1135" s="6">
        <v>43243</v>
      </c>
      <c r="B1135" s="7" t="s">
        <v>1033</v>
      </c>
      <c r="C1135" s="21" t="s">
        <v>793</v>
      </c>
      <c r="D1135" s="5" t="s">
        <v>792</v>
      </c>
      <c r="E1135" s="8">
        <v>6500</v>
      </c>
      <c r="F1135" s="48">
        <f t="shared" si="17"/>
        <v>12.471459544503922</v>
      </c>
      <c r="G1135" s="22" t="s">
        <v>25</v>
      </c>
      <c r="H1135" s="23" t="s">
        <v>485</v>
      </c>
      <c r="I1135" s="24" t="s">
        <v>8</v>
      </c>
      <c r="J1135" s="51">
        <v>521.19000000000005</v>
      </c>
    </row>
    <row r="1136" spans="1:10" x14ac:dyDescent="0.25">
      <c r="A1136" s="6">
        <v>43243</v>
      </c>
      <c r="B1136" s="7" t="s">
        <v>1034</v>
      </c>
      <c r="C1136" s="21" t="s">
        <v>793</v>
      </c>
      <c r="D1136" s="5" t="s">
        <v>792</v>
      </c>
      <c r="E1136" s="8">
        <v>3000</v>
      </c>
      <c r="F1136" s="48">
        <f t="shared" si="17"/>
        <v>5.7560582513095024</v>
      </c>
      <c r="G1136" s="22" t="s">
        <v>25</v>
      </c>
      <c r="H1136" s="23" t="s">
        <v>485</v>
      </c>
      <c r="I1136" s="24" t="s">
        <v>8</v>
      </c>
      <c r="J1136" s="51">
        <v>521.19000000000005</v>
      </c>
    </row>
    <row r="1137" spans="1:10" x14ac:dyDescent="0.25">
      <c r="A1137" s="6">
        <v>43243</v>
      </c>
      <c r="B1137" s="7" t="s">
        <v>1035</v>
      </c>
      <c r="C1137" s="21" t="s">
        <v>12</v>
      </c>
      <c r="D1137" s="5" t="s">
        <v>792</v>
      </c>
      <c r="E1137" s="8">
        <v>2700</v>
      </c>
      <c r="F1137" s="48">
        <f t="shared" si="17"/>
        <v>5.1804524261785527</v>
      </c>
      <c r="G1137" s="22" t="s">
        <v>25</v>
      </c>
      <c r="H1137" s="23" t="s">
        <v>485</v>
      </c>
      <c r="I1137" s="24" t="s">
        <v>8</v>
      </c>
      <c r="J1137" s="51">
        <v>521.19000000000005</v>
      </c>
    </row>
    <row r="1138" spans="1:10" x14ac:dyDescent="0.25">
      <c r="A1138" s="6">
        <v>43243</v>
      </c>
      <c r="B1138" s="7" t="s">
        <v>1026</v>
      </c>
      <c r="C1138" s="21" t="s">
        <v>794</v>
      </c>
      <c r="D1138" s="5" t="s">
        <v>792</v>
      </c>
      <c r="E1138" s="8">
        <v>2800</v>
      </c>
      <c r="F1138" s="48">
        <f t="shared" si="17"/>
        <v>5.3723210345555357</v>
      </c>
      <c r="G1138" s="22" t="s">
        <v>25</v>
      </c>
      <c r="H1138" s="23" t="s">
        <v>485</v>
      </c>
      <c r="I1138" s="24" t="s">
        <v>8</v>
      </c>
      <c r="J1138" s="51">
        <v>521.19000000000005</v>
      </c>
    </row>
    <row r="1139" spans="1:10" x14ac:dyDescent="0.25">
      <c r="A1139" s="6">
        <v>43243</v>
      </c>
      <c r="B1139" s="7" t="s">
        <v>1034</v>
      </c>
      <c r="C1139" s="21" t="s">
        <v>793</v>
      </c>
      <c r="D1139" s="5" t="s">
        <v>792</v>
      </c>
      <c r="E1139" s="8">
        <v>3000</v>
      </c>
      <c r="F1139" s="48">
        <f t="shared" si="17"/>
        <v>5.7560582513095024</v>
      </c>
      <c r="G1139" s="22" t="s">
        <v>25</v>
      </c>
      <c r="H1139" s="23" t="s">
        <v>485</v>
      </c>
      <c r="I1139" s="24" t="s">
        <v>8</v>
      </c>
      <c r="J1139" s="51">
        <v>521.19000000000005</v>
      </c>
    </row>
    <row r="1140" spans="1:10" x14ac:dyDescent="0.25">
      <c r="A1140" s="6">
        <v>43243</v>
      </c>
      <c r="B1140" s="7" t="s">
        <v>1039</v>
      </c>
      <c r="C1140" s="21" t="s">
        <v>12</v>
      </c>
      <c r="D1140" s="5" t="s">
        <v>792</v>
      </c>
      <c r="E1140" s="8">
        <v>2100</v>
      </c>
      <c r="F1140" s="48">
        <f t="shared" si="17"/>
        <v>4.0292407759166515</v>
      </c>
      <c r="G1140" s="22" t="s">
        <v>25</v>
      </c>
      <c r="H1140" s="23" t="s">
        <v>485</v>
      </c>
      <c r="I1140" s="24" t="s">
        <v>8</v>
      </c>
      <c r="J1140" s="51">
        <v>521.19000000000005</v>
      </c>
    </row>
    <row r="1141" spans="1:10" x14ac:dyDescent="0.25">
      <c r="A1141" s="6">
        <v>43243</v>
      </c>
      <c r="B1141" s="7" t="s">
        <v>1026</v>
      </c>
      <c r="C1141" s="21" t="s">
        <v>794</v>
      </c>
      <c r="D1141" s="5" t="s">
        <v>792</v>
      </c>
      <c r="E1141" s="8">
        <v>2800</v>
      </c>
      <c r="F1141" s="48">
        <f t="shared" si="17"/>
        <v>5.3723210345555357</v>
      </c>
      <c r="G1141" s="22" t="s">
        <v>25</v>
      </c>
      <c r="H1141" s="23" t="s">
        <v>485</v>
      </c>
      <c r="I1141" s="24" t="s">
        <v>8</v>
      </c>
      <c r="J1141" s="51">
        <v>521.19000000000005</v>
      </c>
    </row>
    <row r="1142" spans="1:10" x14ac:dyDescent="0.25">
      <c r="A1142" s="6">
        <v>43243</v>
      </c>
      <c r="B1142" s="7" t="s">
        <v>1038</v>
      </c>
      <c r="C1142" s="21" t="s">
        <v>12</v>
      </c>
      <c r="D1142" s="5" t="s">
        <v>792</v>
      </c>
      <c r="E1142" s="8">
        <v>5000</v>
      </c>
      <c r="F1142" s="48">
        <f t="shared" si="17"/>
        <v>9.5934304188491719</v>
      </c>
      <c r="G1142" s="22" t="s">
        <v>25</v>
      </c>
      <c r="H1142" s="23" t="s">
        <v>485</v>
      </c>
      <c r="I1142" s="24" t="s">
        <v>8</v>
      </c>
      <c r="J1142" s="51">
        <v>521.19000000000005</v>
      </c>
    </row>
    <row r="1143" spans="1:10" x14ac:dyDescent="0.25">
      <c r="A1143" s="6">
        <v>43243</v>
      </c>
      <c r="B1143" s="7" t="s">
        <v>1034</v>
      </c>
      <c r="C1143" s="21" t="s">
        <v>793</v>
      </c>
      <c r="D1143" s="5" t="s">
        <v>792</v>
      </c>
      <c r="E1143" s="8">
        <v>3000</v>
      </c>
      <c r="F1143" s="48">
        <f t="shared" si="17"/>
        <v>5.7560582513095024</v>
      </c>
      <c r="G1143" s="22" t="s">
        <v>25</v>
      </c>
      <c r="H1143" s="23" t="s">
        <v>485</v>
      </c>
      <c r="I1143" s="24" t="s">
        <v>8</v>
      </c>
      <c r="J1143" s="51">
        <v>521.19000000000005</v>
      </c>
    </row>
    <row r="1144" spans="1:10" x14ac:dyDescent="0.25">
      <c r="A1144" s="6">
        <v>43243</v>
      </c>
      <c r="B1144" s="7" t="s">
        <v>1022</v>
      </c>
      <c r="C1144" s="21" t="s">
        <v>12</v>
      </c>
      <c r="D1144" s="5" t="s">
        <v>792</v>
      </c>
      <c r="E1144" s="8">
        <v>2000</v>
      </c>
      <c r="F1144" s="48">
        <f t="shared" si="17"/>
        <v>3.8373721675396686</v>
      </c>
      <c r="G1144" s="22" t="s">
        <v>25</v>
      </c>
      <c r="H1144" s="23" t="s">
        <v>485</v>
      </c>
      <c r="I1144" s="24" t="s">
        <v>8</v>
      </c>
      <c r="J1144" s="51">
        <v>521.19000000000005</v>
      </c>
    </row>
    <row r="1145" spans="1:10" x14ac:dyDescent="0.25">
      <c r="A1145" s="6">
        <v>43243</v>
      </c>
      <c r="B1145" s="7" t="s">
        <v>1040</v>
      </c>
      <c r="C1145" s="21" t="s">
        <v>793</v>
      </c>
      <c r="D1145" s="5" t="s">
        <v>792</v>
      </c>
      <c r="E1145" s="8">
        <v>14000</v>
      </c>
      <c r="F1145" s="48">
        <f t="shared" si="17"/>
        <v>26.861605172777679</v>
      </c>
      <c r="G1145" s="22" t="s">
        <v>25</v>
      </c>
      <c r="H1145" s="23" t="s">
        <v>485</v>
      </c>
      <c r="I1145" s="24" t="s">
        <v>8</v>
      </c>
      <c r="J1145" s="51">
        <v>521.19000000000005</v>
      </c>
    </row>
    <row r="1146" spans="1:10" x14ac:dyDescent="0.25">
      <c r="A1146" s="6">
        <v>43243</v>
      </c>
      <c r="B1146" s="7" t="s">
        <v>1026</v>
      </c>
      <c r="C1146" s="21" t="s">
        <v>794</v>
      </c>
      <c r="D1146" s="5" t="s">
        <v>792</v>
      </c>
      <c r="E1146" s="8">
        <v>2000</v>
      </c>
      <c r="F1146" s="48">
        <f t="shared" si="17"/>
        <v>3.8373721675396686</v>
      </c>
      <c r="G1146" s="22" t="s">
        <v>25</v>
      </c>
      <c r="H1146" s="23" t="s">
        <v>485</v>
      </c>
      <c r="I1146" s="24" t="s">
        <v>8</v>
      </c>
      <c r="J1146" s="51">
        <v>521.19000000000005</v>
      </c>
    </row>
    <row r="1147" spans="1:10" x14ac:dyDescent="0.25">
      <c r="A1147" s="6">
        <v>43243</v>
      </c>
      <c r="B1147" s="7" t="s">
        <v>1034</v>
      </c>
      <c r="C1147" s="21" t="s">
        <v>793</v>
      </c>
      <c r="D1147" s="5" t="s">
        <v>792</v>
      </c>
      <c r="E1147" s="8">
        <v>3000</v>
      </c>
      <c r="F1147" s="48">
        <f t="shared" si="17"/>
        <v>5.7560582513095024</v>
      </c>
      <c r="G1147" s="22" t="s">
        <v>25</v>
      </c>
      <c r="H1147" s="23" t="s">
        <v>485</v>
      </c>
      <c r="I1147" s="24" t="s">
        <v>8</v>
      </c>
      <c r="J1147" s="51">
        <v>521.19000000000005</v>
      </c>
    </row>
    <row r="1148" spans="1:10" x14ac:dyDescent="0.25">
      <c r="A1148" s="6">
        <v>43243</v>
      </c>
      <c r="B1148" s="7" t="s">
        <v>1037</v>
      </c>
      <c r="C1148" s="21" t="s">
        <v>12</v>
      </c>
      <c r="D1148" s="5" t="s">
        <v>792</v>
      </c>
      <c r="E1148" s="8">
        <v>2000</v>
      </c>
      <c r="F1148" s="48">
        <f t="shared" si="17"/>
        <v>3.8373721675396686</v>
      </c>
      <c r="G1148" s="22" t="s">
        <v>25</v>
      </c>
      <c r="H1148" s="23" t="s">
        <v>485</v>
      </c>
      <c r="I1148" s="24" t="s">
        <v>8</v>
      </c>
      <c r="J1148" s="51">
        <v>521.19000000000005</v>
      </c>
    </row>
    <row r="1149" spans="1:10" x14ac:dyDescent="0.25">
      <c r="A1149" s="6">
        <v>43243</v>
      </c>
      <c r="B1149" s="7" t="s">
        <v>1036</v>
      </c>
      <c r="C1149" s="21" t="s">
        <v>12</v>
      </c>
      <c r="D1149" s="5" t="s">
        <v>792</v>
      </c>
      <c r="E1149" s="8">
        <v>9000</v>
      </c>
      <c r="F1149" s="48">
        <f t="shared" si="17"/>
        <v>17.268174753928509</v>
      </c>
      <c r="G1149" s="22" t="s">
        <v>25</v>
      </c>
      <c r="H1149" s="23" t="s">
        <v>485</v>
      </c>
      <c r="I1149" s="24" t="s">
        <v>8</v>
      </c>
      <c r="J1149" s="51">
        <v>521.19000000000005</v>
      </c>
    </row>
    <row r="1150" spans="1:10" x14ac:dyDescent="0.25">
      <c r="A1150" s="6">
        <v>43243</v>
      </c>
      <c r="B1150" s="7" t="s">
        <v>1051</v>
      </c>
      <c r="C1150" s="21" t="s">
        <v>45</v>
      </c>
      <c r="D1150" s="5" t="s">
        <v>792</v>
      </c>
      <c r="E1150" s="8">
        <v>2200</v>
      </c>
      <c r="F1150" s="48">
        <f t="shared" si="17"/>
        <v>4.2211093842936354</v>
      </c>
      <c r="G1150" s="22" t="s">
        <v>34</v>
      </c>
      <c r="H1150" s="23" t="s">
        <v>485</v>
      </c>
      <c r="I1150" s="24" t="s">
        <v>8</v>
      </c>
      <c r="J1150" s="51">
        <v>521.19000000000005</v>
      </c>
    </row>
    <row r="1151" spans="1:10" x14ac:dyDescent="0.25">
      <c r="A1151" s="6">
        <v>43243</v>
      </c>
      <c r="B1151" s="7" t="s">
        <v>1041</v>
      </c>
      <c r="C1151" s="21" t="s">
        <v>12</v>
      </c>
      <c r="D1151" s="5" t="s">
        <v>23</v>
      </c>
      <c r="E1151" s="8">
        <v>2500</v>
      </c>
      <c r="F1151" s="48">
        <f t="shared" si="17"/>
        <v>4.796715209424586</v>
      </c>
      <c r="G1151" s="22" t="s">
        <v>24</v>
      </c>
      <c r="H1151" s="23" t="s">
        <v>485</v>
      </c>
      <c r="I1151" s="24" t="s">
        <v>8</v>
      </c>
      <c r="J1151" s="51">
        <v>521.19000000000005</v>
      </c>
    </row>
    <row r="1152" spans="1:10" x14ac:dyDescent="0.25">
      <c r="A1152" s="6">
        <v>43243</v>
      </c>
      <c r="B1152" s="7" t="s">
        <v>1042</v>
      </c>
      <c r="C1152" s="21" t="s">
        <v>12</v>
      </c>
      <c r="D1152" s="5" t="s">
        <v>23</v>
      </c>
      <c r="E1152" s="8">
        <v>3000</v>
      </c>
      <c r="F1152" s="48">
        <f t="shared" si="17"/>
        <v>5.7560582513095024</v>
      </c>
      <c r="G1152" s="22" t="s">
        <v>24</v>
      </c>
      <c r="H1152" s="23" t="s">
        <v>485</v>
      </c>
      <c r="I1152" s="24" t="s">
        <v>8</v>
      </c>
      <c r="J1152" s="51">
        <v>521.19000000000005</v>
      </c>
    </row>
    <row r="1153" spans="1:10" x14ac:dyDescent="0.25">
      <c r="A1153" s="6">
        <v>43243</v>
      </c>
      <c r="B1153" s="7" t="s">
        <v>1043</v>
      </c>
      <c r="C1153" s="21" t="s">
        <v>12</v>
      </c>
      <c r="D1153" s="5" t="s">
        <v>23</v>
      </c>
      <c r="E1153" s="8">
        <v>3000</v>
      </c>
      <c r="F1153" s="48">
        <f t="shared" si="17"/>
        <v>5.7560582513095024</v>
      </c>
      <c r="G1153" s="22" t="s">
        <v>24</v>
      </c>
      <c r="H1153" s="23" t="s">
        <v>485</v>
      </c>
      <c r="I1153" s="24" t="s">
        <v>8</v>
      </c>
      <c r="J1153" s="51">
        <v>521.19000000000005</v>
      </c>
    </row>
    <row r="1154" spans="1:10" x14ac:dyDescent="0.25">
      <c r="A1154" s="6">
        <v>43243</v>
      </c>
      <c r="B1154" s="7" t="s">
        <v>1044</v>
      </c>
      <c r="C1154" s="21" t="s">
        <v>12</v>
      </c>
      <c r="D1154" s="5" t="s">
        <v>23</v>
      </c>
      <c r="E1154" s="8">
        <v>3000</v>
      </c>
      <c r="F1154" s="48">
        <f t="shared" si="17"/>
        <v>5.7560582513095024</v>
      </c>
      <c r="G1154" s="22" t="s">
        <v>24</v>
      </c>
      <c r="H1154" s="23" t="s">
        <v>485</v>
      </c>
      <c r="I1154" s="24" t="s">
        <v>8</v>
      </c>
      <c r="J1154" s="51">
        <v>521.19000000000005</v>
      </c>
    </row>
    <row r="1155" spans="1:10" x14ac:dyDescent="0.25">
      <c r="A1155" s="6">
        <v>43243</v>
      </c>
      <c r="B1155" s="7" t="s">
        <v>1045</v>
      </c>
      <c r="C1155" s="21" t="s">
        <v>12</v>
      </c>
      <c r="D1155" s="5" t="s">
        <v>23</v>
      </c>
      <c r="E1155" s="8">
        <v>3000</v>
      </c>
      <c r="F1155" s="48">
        <f t="shared" si="17"/>
        <v>5.7560582513095024</v>
      </c>
      <c r="G1155" s="22" t="s">
        <v>24</v>
      </c>
      <c r="H1155" s="23" t="s">
        <v>485</v>
      </c>
      <c r="I1155" s="24" t="s">
        <v>8</v>
      </c>
      <c r="J1155" s="51">
        <v>521.19000000000005</v>
      </c>
    </row>
    <row r="1156" spans="1:10" x14ac:dyDescent="0.25">
      <c r="A1156" s="6">
        <v>43243</v>
      </c>
      <c r="B1156" s="7" t="s">
        <v>1046</v>
      </c>
      <c r="C1156" s="21" t="s">
        <v>12</v>
      </c>
      <c r="D1156" s="5" t="s">
        <v>23</v>
      </c>
      <c r="E1156" s="8">
        <v>4000</v>
      </c>
      <c r="F1156" s="48">
        <f t="shared" ref="F1156:F1219" si="18">+E1156/J1156</f>
        <v>7.6747443350793372</v>
      </c>
      <c r="G1156" s="22" t="s">
        <v>24</v>
      </c>
      <c r="H1156" s="23" t="s">
        <v>485</v>
      </c>
      <c r="I1156" s="24" t="s">
        <v>8</v>
      </c>
      <c r="J1156" s="51">
        <v>521.19000000000005</v>
      </c>
    </row>
    <row r="1157" spans="1:10" x14ac:dyDescent="0.25">
      <c r="A1157" s="6">
        <v>43243</v>
      </c>
      <c r="B1157" s="7" t="s">
        <v>1047</v>
      </c>
      <c r="C1157" s="21" t="s">
        <v>12</v>
      </c>
      <c r="D1157" s="5" t="s">
        <v>23</v>
      </c>
      <c r="E1157" s="8">
        <v>2500</v>
      </c>
      <c r="F1157" s="48">
        <f t="shared" si="18"/>
        <v>4.796715209424586</v>
      </c>
      <c r="G1157" s="22" t="s">
        <v>24</v>
      </c>
      <c r="H1157" s="23" t="s">
        <v>485</v>
      </c>
      <c r="I1157" s="24" t="s">
        <v>8</v>
      </c>
      <c r="J1157" s="51">
        <v>521.19000000000005</v>
      </c>
    </row>
    <row r="1158" spans="1:10" x14ac:dyDescent="0.25">
      <c r="A1158" s="6">
        <v>43243</v>
      </c>
      <c r="B1158" s="7" t="s">
        <v>1048</v>
      </c>
      <c r="C1158" s="21" t="s">
        <v>12</v>
      </c>
      <c r="D1158" s="5" t="s">
        <v>23</v>
      </c>
      <c r="E1158" s="8">
        <v>3000</v>
      </c>
      <c r="F1158" s="48">
        <f t="shared" si="18"/>
        <v>5.7560582513095024</v>
      </c>
      <c r="G1158" s="22" t="s">
        <v>24</v>
      </c>
      <c r="H1158" s="23" t="s">
        <v>485</v>
      </c>
      <c r="I1158" s="24" t="s">
        <v>8</v>
      </c>
      <c r="J1158" s="51">
        <v>521.19000000000005</v>
      </c>
    </row>
    <row r="1159" spans="1:10" x14ac:dyDescent="0.25">
      <c r="A1159" s="6">
        <v>43243</v>
      </c>
      <c r="B1159" s="7" t="s">
        <v>1049</v>
      </c>
      <c r="C1159" s="21" t="s">
        <v>12</v>
      </c>
      <c r="D1159" s="5" t="s">
        <v>23</v>
      </c>
      <c r="E1159" s="8">
        <v>3000</v>
      </c>
      <c r="F1159" s="48">
        <f t="shared" si="18"/>
        <v>5.7560582513095024</v>
      </c>
      <c r="G1159" s="22" t="s">
        <v>24</v>
      </c>
      <c r="H1159" s="23" t="s">
        <v>485</v>
      </c>
      <c r="I1159" s="24" t="s">
        <v>8</v>
      </c>
      <c r="J1159" s="51">
        <v>521.19000000000005</v>
      </c>
    </row>
    <row r="1160" spans="1:10" x14ac:dyDescent="0.25">
      <c r="A1160" s="6">
        <v>43243</v>
      </c>
      <c r="B1160" s="7" t="s">
        <v>1050</v>
      </c>
      <c r="C1160" s="21" t="s">
        <v>12</v>
      </c>
      <c r="D1160" s="5" t="s">
        <v>23</v>
      </c>
      <c r="E1160" s="8">
        <v>3500</v>
      </c>
      <c r="F1160" s="48">
        <f t="shared" si="18"/>
        <v>6.7154012931944198</v>
      </c>
      <c r="G1160" s="22" t="s">
        <v>24</v>
      </c>
      <c r="H1160" s="23" t="s">
        <v>485</v>
      </c>
      <c r="I1160" s="24" t="s">
        <v>8</v>
      </c>
      <c r="J1160" s="51">
        <v>521.19000000000005</v>
      </c>
    </row>
    <row r="1161" spans="1:10" x14ac:dyDescent="0.25">
      <c r="A1161" s="6">
        <v>43243</v>
      </c>
      <c r="B1161" s="7" t="s">
        <v>790</v>
      </c>
      <c r="C1161" s="21" t="s">
        <v>12</v>
      </c>
      <c r="D1161" s="5" t="s">
        <v>15</v>
      </c>
      <c r="E1161" s="8">
        <v>5000</v>
      </c>
      <c r="F1161" s="48">
        <f t="shared" si="18"/>
        <v>9.5934304188491719</v>
      </c>
      <c r="G1161" s="22" t="s">
        <v>17</v>
      </c>
      <c r="H1161" s="23" t="s">
        <v>485</v>
      </c>
      <c r="I1161" s="24" t="s">
        <v>8</v>
      </c>
      <c r="J1161" s="51">
        <v>521.19000000000005</v>
      </c>
    </row>
    <row r="1162" spans="1:10" x14ac:dyDescent="0.25">
      <c r="A1162" s="6">
        <v>43243</v>
      </c>
      <c r="B1162" s="7" t="s">
        <v>791</v>
      </c>
      <c r="C1162" s="21" t="s">
        <v>840</v>
      </c>
      <c r="D1162" s="5" t="s">
        <v>10</v>
      </c>
      <c r="E1162" s="8">
        <v>1000</v>
      </c>
      <c r="F1162" s="48">
        <f t="shared" si="18"/>
        <v>1.9186860837698343</v>
      </c>
      <c r="G1162" s="22" t="s">
        <v>20</v>
      </c>
      <c r="H1162" s="23" t="s">
        <v>485</v>
      </c>
      <c r="I1162" s="24" t="s">
        <v>8</v>
      </c>
      <c r="J1162" s="51">
        <v>521.19000000000005</v>
      </c>
    </row>
    <row r="1163" spans="1:10" x14ac:dyDescent="0.25">
      <c r="A1163" s="6">
        <v>43243</v>
      </c>
      <c r="B1163" s="7" t="s">
        <v>1052</v>
      </c>
      <c r="C1163" s="21" t="s">
        <v>12</v>
      </c>
      <c r="D1163" s="5" t="s">
        <v>15</v>
      </c>
      <c r="E1163" s="8">
        <v>3300</v>
      </c>
      <c r="F1163" s="48">
        <f t="shared" si="18"/>
        <v>6.331664076440453</v>
      </c>
      <c r="G1163" s="22" t="s">
        <v>17</v>
      </c>
      <c r="H1163" s="23" t="s">
        <v>485</v>
      </c>
      <c r="I1163" s="24" t="s">
        <v>8</v>
      </c>
      <c r="J1163" s="51">
        <v>521.19000000000005</v>
      </c>
    </row>
    <row r="1164" spans="1:10" x14ac:dyDescent="0.25">
      <c r="A1164" s="6">
        <v>43243</v>
      </c>
      <c r="B1164" s="7" t="s">
        <v>1053</v>
      </c>
      <c r="C1164" s="21" t="s">
        <v>12</v>
      </c>
      <c r="D1164" s="5" t="s">
        <v>10</v>
      </c>
      <c r="E1164" s="8">
        <v>3500</v>
      </c>
      <c r="F1164" s="48">
        <f t="shared" si="18"/>
        <v>6.7154012931944198</v>
      </c>
      <c r="G1164" s="22" t="s">
        <v>34</v>
      </c>
      <c r="H1164" s="23" t="s">
        <v>485</v>
      </c>
      <c r="I1164" s="24" t="s">
        <v>8</v>
      </c>
      <c r="J1164" s="51">
        <v>521.19000000000005</v>
      </c>
    </row>
    <row r="1165" spans="1:10" x14ac:dyDescent="0.25">
      <c r="A1165" s="6">
        <v>43246</v>
      </c>
      <c r="B1165" s="7" t="s">
        <v>917</v>
      </c>
      <c r="C1165" s="21" t="s">
        <v>45</v>
      </c>
      <c r="D1165" s="5" t="s">
        <v>792</v>
      </c>
      <c r="E1165" s="8">
        <v>1500</v>
      </c>
      <c r="F1165" s="48">
        <f t="shared" si="18"/>
        <v>2.8780291256547512</v>
      </c>
      <c r="G1165" s="22" t="s">
        <v>24</v>
      </c>
      <c r="H1165" s="23" t="s">
        <v>485</v>
      </c>
      <c r="I1165" s="24" t="s">
        <v>8</v>
      </c>
      <c r="J1165" s="51">
        <v>521.19000000000005</v>
      </c>
    </row>
    <row r="1166" spans="1:10" x14ac:dyDescent="0.25">
      <c r="A1166" s="6">
        <v>43248</v>
      </c>
      <c r="B1166" s="7" t="s">
        <v>1054</v>
      </c>
      <c r="C1166" s="21" t="s">
        <v>12</v>
      </c>
      <c r="D1166" s="5" t="s">
        <v>15</v>
      </c>
      <c r="E1166" s="8">
        <v>7000</v>
      </c>
      <c r="F1166" s="48">
        <f t="shared" si="18"/>
        <v>13.43080258638884</v>
      </c>
      <c r="G1166" s="22" t="s">
        <v>17</v>
      </c>
      <c r="H1166" s="23" t="s">
        <v>485</v>
      </c>
      <c r="I1166" s="24" t="s">
        <v>8</v>
      </c>
      <c r="J1166" s="51">
        <v>521.19000000000005</v>
      </c>
    </row>
    <row r="1167" spans="1:10" x14ac:dyDescent="0.25">
      <c r="A1167" s="6">
        <v>43248</v>
      </c>
      <c r="B1167" s="7" t="s">
        <v>1055</v>
      </c>
      <c r="C1167" s="21" t="s">
        <v>12</v>
      </c>
      <c r="D1167" s="5" t="s">
        <v>15</v>
      </c>
      <c r="E1167" s="8">
        <v>5000</v>
      </c>
      <c r="F1167" s="48">
        <f t="shared" si="18"/>
        <v>9.5934304188491719</v>
      </c>
      <c r="G1167" s="22" t="s">
        <v>16</v>
      </c>
      <c r="H1167" s="23" t="s">
        <v>485</v>
      </c>
      <c r="I1167" s="24" t="s">
        <v>8</v>
      </c>
      <c r="J1167" s="51">
        <v>521.19000000000005</v>
      </c>
    </row>
    <row r="1168" spans="1:10" x14ac:dyDescent="0.25">
      <c r="A1168" s="6">
        <v>43248</v>
      </c>
      <c r="B1168" s="7" t="s">
        <v>918</v>
      </c>
      <c r="C1168" s="21" t="s">
        <v>12</v>
      </c>
      <c r="D1168" s="5" t="s">
        <v>19</v>
      </c>
      <c r="E1168" s="8">
        <v>10400</v>
      </c>
      <c r="F1168" s="48">
        <f t="shared" si="18"/>
        <v>19.954335271206276</v>
      </c>
      <c r="G1168" s="22" t="s">
        <v>20</v>
      </c>
      <c r="H1168" s="23" t="s">
        <v>485</v>
      </c>
      <c r="I1168" s="24" t="s">
        <v>8</v>
      </c>
      <c r="J1168" s="51">
        <v>521.19000000000005</v>
      </c>
    </row>
    <row r="1169" spans="1:10" x14ac:dyDescent="0.25">
      <c r="A1169" s="6">
        <v>43248</v>
      </c>
      <c r="B1169" s="7" t="s">
        <v>919</v>
      </c>
      <c r="C1169" s="21" t="s">
        <v>12</v>
      </c>
      <c r="D1169" s="5" t="s">
        <v>15</v>
      </c>
      <c r="E1169" s="8">
        <v>5600</v>
      </c>
      <c r="F1169" s="48">
        <f t="shared" si="18"/>
        <v>10.744642069111071</v>
      </c>
      <c r="G1169" s="22" t="s">
        <v>17</v>
      </c>
      <c r="H1169" s="23" t="s">
        <v>485</v>
      </c>
      <c r="I1169" s="24" t="s">
        <v>8</v>
      </c>
      <c r="J1169" s="51">
        <v>521.19000000000005</v>
      </c>
    </row>
    <row r="1170" spans="1:10" x14ac:dyDescent="0.25">
      <c r="A1170" s="6">
        <v>43248</v>
      </c>
      <c r="B1170" s="7" t="s">
        <v>920</v>
      </c>
      <c r="C1170" s="21" t="s">
        <v>12</v>
      </c>
      <c r="D1170" s="5" t="s">
        <v>10</v>
      </c>
      <c r="E1170" s="8">
        <v>10000</v>
      </c>
      <c r="F1170" s="48">
        <f t="shared" si="18"/>
        <v>19.186860837698344</v>
      </c>
      <c r="G1170" s="22" t="s">
        <v>34</v>
      </c>
      <c r="H1170" s="23" t="s">
        <v>485</v>
      </c>
      <c r="I1170" s="24" t="s">
        <v>8</v>
      </c>
      <c r="J1170" s="51">
        <v>521.19000000000005</v>
      </c>
    </row>
    <row r="1171" spans="1:10" x14ac:dyDescent="0.25">
      <c r="A1171" s="6">
        <v>43248</v>
      </c>
      <c r="B1171" s="7" t="s">
        <v>1058</v>
      </c>
      <c r="C1171" s="21" t="s">
        <v>12</v>
      </c>
      <c r="D1171" s="5" t="s">
        <v>792</v>
      </c>
      <c r="E1171" s="8">
        <v>3500</v>
      </c>
      <c r="F1171" s="48">
        <f t="shared" si="18"/>
        <v>6.7154012931944198</v>
      </c>
      <c r="G1171" s="22" t="s">
        <v>552</v>
      </c>
      <c r="H1171" s="23" t="s">
        <v>485</v>
      </c>
      <c r="I1171" s="24" t="s">
        <v>8</v>
      </c>
      <c r="J1171" s="51">
        <v>521.19000000000005</v>
      </c>
    </row>
    <row r="1172" spans="1:10" x14ac:dyDescent="0.25">
      <c r="A1172" s="6">
        <v>43248</v>
      </c>
      <c r="B1172" s="7" t="s">
        <v>1056</v>
      </c>
      <c r="C1172" s="21" t="s">
        <v>12</v>
      </c>
      <c r="D1172" s="5" t="s">
        <v>792</v>
      </c>
      <c r="E1172" s="8">
        <v>1000</v>
      </c>
      <c r="F1172" s="48">
        <f t="shared" si="18"/>
        <v>1.9186860837698343</v>
      </c>
      <c r="G1172" s="22" t="s">
        <v>552</v>
      </c>
      <c r="H1172" s="23" t="s">
        <v>485</v>
      </c>
      <c r="I1172" s="24" t="s">
        <v>8</v>
      </c>
      <c r="J1172" s="51">
        <v>521.19000000000005</v>
      </c>
    </row>
    <row r="1173" spans="1:10" x14ac:dyDescent="0.25">
      <c r="A1173" s="6">
        <v>43248</v>
      </c>
      <c r="B1173" s="7" t="s">
        <v>1059</v>
      </c>
      <c r="C1173" s="21" t="s">
        <v>12</v>
      </c>
      <c r="D1173" s="5" t="s">
        <v>792</v>
      </c>
      <c r="E1173" s="8">
        <v>2000</v>
      </c>
      <c r="F1173" s="48">
        <f t="shared" si="18"/>
        <v>3.8373721675396686</v>
      </c>
      <c r="G1173" s="22" t="s">
        <v>552</v>
      </c>
      <c r="H1173" s="23" t="s">
        <v>485</v>
      </c>
      <c r="I1173" s="24" t="s">
        <v>8</v>
      </c>
      <c r="J1173" s="51">
        <v>521.19000000000005</v>
      </c>
    </row>
    <row r="1174" spans="1:10" x14ac:dyDescent="0.25">
      <c r="A1174" s="6">
        <v>43248</v>
      </c>
      <c r="B1174" s="7" t="s">
        <v>1060</v>
      </c>
      <c r="C1174" s="21" t="s">
        <v>12</v>
      </c>
      <c r="D1174" s="5" t="s">
        <v>792</v>
      </c>
      <c r="E1174" s="8">
        <v>2500</v>
      </c>
      <c r="F1174" s="48">
        <f t="shared" si="18"/>
        <v>4.796715209424586</v>
      </c>
      <c r="G1174" s="22" t="s">
        <v>552</v>
      </c>
      <c r="H1174" s="23" t="s">
        <v>485</v>
      </c>
      <c r="I1174" s="24" t="s">
        <v>8</v>
      </c>
      <c r="J1174" s="51">
        <v>521.19000000000005</v>
      </c>
    </row>
    <row r="1175" spans="1:10" x14ac:dyDescent="0.25">
      <c r="A1175" s="6">
        <v>43248</v>
      </c>
      <c r="B1175" s="7" t="s">
        <v>1061</v>
      </c>
      <c r="C1175" s="21" t="s">
        <v>12</v>
      </c>
      <c r="D1175" s="5" t="s">
        <v>792</v>
      </c>
      <c r="E1175" s="8">
        <v>1000</v>
      </c>
      <c r="F1175" s="48">
        <f t="shared" si="18"/>
        <v>1.9186860837698343</v>
      </c>
      <c r="G1175" s="22" t="s">
        <v>552</v>
      </c>
      <c r="H1175" s="23" t="s">
        <v>485</v>
      </c>
      <c r="I1175" s="24" t="s">
        <v>8</v>
      </c>
      <c r="J1175" s="51">
        <v>521.19000000000005</v>
      </c>
    </row>
    <row r="1176" spans="1:10" x14ac:dyDescent="0.25">
      <c r="A1176" s="6">
        <v>43248</v>
      </c>
      <c r="B1176" s="7" t="s">
        <v>941</v>
      </c>
      <c r="C1176" s="21" t="s">
        <v>794</v>
      </c>
      <c r="D1176" s="5" t="s">
        <v>792</v>
      </c>
      <c r="E1176" s="8">
        <v>2000</v>
      </c>
      <c r="F1176" s="48">
        <f t="shared" si="18"/>
        <v>3.8373721675396686</v>
      </c>
      <c r="G1176" s="22" t="s">
        <v>552</v>
      </c>
      <c r="H1176" s="23" t="s">
        <v>485</v>
      </c>
      <c r="I1176" s="24" t="s">
        <v>8</v>
      </c>
      <c r="J1176" s="51">
        <v>521.19000000000005</v>
      </c>
    </row>
    <row r="1177" spans="1:10" x14ac:dyDescent="0.25">
      <c r="A1177" s="6">
        <v>43248</v>
      </c>
      <c r="B1177" s="7" t="s">
        <v>861</v>
      </c>
      <c r="C1177" s="21" t="s">
        <v>12</v>
      </c>
      <c r="D1177" s="5" t="s">
        <v>792</v>
      </c>
      <c r="E1177" s="8">
        <v>2000</v>
      </c>
      <c r="F1177" s="48">
        <f t="shared" si="18"/>
        <v>3.8373721675396686</v>
      </c>
      <c r="G1177" s="22" t="s">
        <v>552</v>
      </c>
      <c r="H1177" s="23" t="s">
        <v>485</v>
      </c>
      <c r="I1177" s="24" t="s">
        <v>8</v>
      </c>
      <c r="J1177" s="51">
        <v>521.19000000000005</v>
      </c>
    </row>
    <row r="1178" spans="1:10" x14ac:dyDescent="0.25">
      <c r="A1178" s="6">
        <v>43248</v>
      </c>
      <c r="B1178" s="7" t="s">
        <v>1106</v>
      </c>
      <c r="C1178" s="21" t="s">
        <v>12</v>
      </c>
      <c r="D1178" s="5" t="s">
        <v>792</v>
      </c>
      <c r="E1178" s="8">
        <v>3900</v>
      </c>
      <c r="F1178" s="48">
        <f t="shared" si="18"/>
        <v>7.4828757267023533</v>
      </c>
      <c r="G1178" s="22" t="s">
        <v>552</v>
      </c>
      <c r="H1178" s="23" t="s">
        <v>485</v>
      </c>
      <c r="I1178" s="24" t="s">
        <v>8</v>
      </c>
      <c r="J1178" s="51">
        <v>521.19000000000005</v>
      </c>
    </row>
    <row r="1179" spans="1:10" x14ac:dyDescent="0.25">
      <c r="A1179" s="6">
        <v>43248</v>
      </c>
      <c r="B1179" s="7" t="s">
        <v>1062</v>
      </c>
      <c r="C1179" s="21" t="s">
        <v>12</v>
      </c>
      <c r="D1179" s="5" t="s">
        <v>15</v>
      </c>
      <c r="E1179" s="8">
        <v>12000</v>
      </c>
      <c r="F1179" s="48">
        <f t="shared" si="18"/>
        <v>23.02423300523801</v>
      </c>
      <c r="G1179" s="22" t="s">
        <v>16</v>
      </c>
      <c r="H1179" s="23" t="s">
        <v>485</v>
      </c>
      <c r="I1179" s="24" t="s">
        <v>8</v>
      </c>
      <c r="J1179" s="51">
        <v>521.19000000000005</v>
      </c>
    </row>
    <row r="1180" spans="1:10" x14ac:dyDescent="0.25">
      <c r="A1180" s="6">
        <v>43249</v>
      </c>
      <c r="B1180" s="7" t="s">
        <v>935</v>
      </c>
      <c r="C1180" s="21" t="s">
        <v>12</v>
      </c>
      <c r="D1180" s="5" t="s">
        <v>792</v>
      </c>
      <c r="E1180" s="8">
        <v>3000</v>
      </c>
      <c r="F1180" s="48">
        <f t="shared" si="18"/>
        <v>5.7560582513095024</v>
      </c>
      <c r="G1180" s="22" t="s">
        <v>550</v>
      </c>
      <c r="H1180" s="23" t="s">
        <v>485</v>
      </c>
      <c r="I1180" s="24" t="s">
        <v>8</v>
      </c>
      <c r="J1180" s="51">
        <v>521.19000000000005</v>
      </c>
    </row>
    <row r="1181" spans="1:10" x14ac:dyDescent="0.25">
      <c r="A1181" s="6">
        <v>43249</v>
      </c>
      <c r="B1181" s="7" t="s">
        <v>1063</v>
      </c>
      <c r="C1181" s="21" t="s">
        <v>12</v>
      </c>
      <c r="D1181" s="5" t="s">
        <v>792</v>
      </c>
      <c r="E1181" s="8">
        <v>4000</v>
      </c>
      <c r="F1181" s="48">
        <f t="shared" si="18"/>
        <v>7.6747443350793372</v>
      </c>
      <c r="G1181" s="22" t="s">
        <v>550</v>
      </c>
      <c r="H1181" s="23" t="s">
        <v>485</v>
      </c>
      <c r="I1181" s="24" t="s">
        <v>8</v>
      </c>
      <c r="J1181" s="51">
        <v>521.19000000000005</v>
      </c>
    </row>
    <row r="1182" spans="1:10" x14ac:dyDescent="0.25">
      <c r="A1182" s="6">
        <v>43249</v>
      </c>
      <c r="B1182" s="7" t="s">
        <v>1064</v>
      </c>
      <c r="C1182" s="21" t="s">
        <v>12</v>
      </c>
      <c r="D1182" s="5" t="s">
        <v>792</v>
      </c>
      <c r="E1182" s="8">
        <v>1300</v>
      </c>
      <c r="F1182" s="48">
        <f t="shared" si="18"/>
        <v>2.4942919089007844</v>
      </c>
      <c r="G1182" s="22" t="s">
        <v>550</v>
      </c>
      <c r="H1182" s="23" t="s">
        <v>485</v>
      </c>
      <c r="I1182" s="24" t="s">
        <v>8</v>
      </c>
      <c r="J1182" s="51">
        <v>521.19000000000005</v>
      </c>
    </row>
    <row r="1183" spans="1:10" x14ac:dyDescent="0.25">
      <c r="A1183" s="6">
        <v>43249</v>
      </c>
      <c r="B1183" s="7" t="s">
        <v>1065</v>
      </c>
      <c r="C1183" s="21" t="s">
        <v>12</v>
      </c>
      <c r="D1183" s="5" t="s">
        <v>792</v>
      </c>
      <c r="E1183" s="8">
        <v>1000</v>
      </c>
      <c r="F1183" s="48">
        <f t="shared" si="18"/>
        <v>1.9186860837698343</v>
      </c>
      <c r="G1183" s="22" t="s">
        <v>550</v>
      </c>
      <c r="H1183" s="23" t="s">
        <v>485</v>
      </c>
      <c r="I1183" s="24" t="s">
        <v>8</v>
      </c>
      <c r="J1183" s="51">
        <v>521.19000000000005</v>
      </c>
    </row>
    <row r="1184" spans="1:10" x14ac:dyDescent="0.25">
      <c r="A1184" s="6">
        <v>43249</v>
      </c>
      <c r="B1184" s="7" t="s">
        <v>1066</v>
      </c>
      <c r="C1184" s="21" t="s">
        <v>12</v>
      </c>
      <c r="D1184" s="5" t="s">
        <v>792</v>
      </c>
      <c r="E1184" s="8">
        <v>1300</v>
      </c>
      <c r="F1184" s="48">
        <f t="shared" si="18"/>
        <v>2.4942919089007844</v>
      </c>
      <c r="G1184" s="22" t="s">
        <v>550</v>
      </c>
      <c r="H1184" s="23" t="s">
        <v>485</v>
      </c>
      <c r="I1184" s="24" t="s">
        <v>8</v>
      </c>
      <c r="J1184" s="51">
        <v>521.19000000000005</v>
      </c>
    </row>
    <row r="1185" spans="1:10" x14ac:dyDescent="0.25">
      <c r="A1185" s="6">
        <v>43249</v>
      </c>
      <c r="B1185" s="7" t="s">
        <v>1067</v>
      </c>
      <c r="C1185" s="21" t="s">
        <v>12</v>
      </c>
      <c r="D1185" s="5" t="s">
        <v>792</v>
      </c>
      <c r="E1185" s="8">
        <v>1000</v>
      </c>
      <c r="F1185" s="48">
        <f t="shared" si="18"/>
        <v>1.9186860837698343</v>
      </c>
      <c r="G1185" s="22" t="s">
        <v>550</v>
      </c>
      <c r="H1185" s="23" t="s">
        <v>485</v>
      </c>
      <c r="I1185" s="24" t="s">
        <v>8</v>
      </c>
      <c r="J1185" s="51">
        <v>521.19000000000005</v>
      </c>
    </row>
    <row r="1186" spans="1:10" x14ac:dyDescent="0.25">
      <c r="A1186" s="6">
        <v>43249</v>
      </c>
      <c r="B1186" s="7" t="s">
        <v>1068</v>
      </c>
      <c r="C1186" s="21" t="s">
        <v>12</v>
      </c>
      <c r="D1186" s="5" t="s">
        <v>792</v>
      </c>
      <c r="E1186" s="8">
        <v>2500</v>
      </c>
      <c r="F1186" s="48">
        <f t="shared" si="18"/>
        <v>4.796715209424586</v>
      </c>
      <c r="G1186" s="22" t="s">
        <v>550</v>
      </c>
      <c r="H1186" s="23" t="s">
        <v>485</v>
      </c>
      <c r="I1186" s="24" t="s">
        <v>8</v>
      </c>
      <c r="J1186" s="51">
        <v>521.19000000000005</v>
      </c>
    </row>
    <row r="1187" spans="1:10" x14ac:dyDescent="0.25">
      <c r="A1187" s="6">
        <v>43249</v>
      </c>
      <c r="B1187" s="7" t="s">
        <v>868</v>
      </c>
      <c r="C1187" s="21" t="s">
        <v>12</v>
      </c>
      <c r="D1187" s="5" t="s">
        <v>792</v>
      </c>
      <c r="E1187" s="8">
        <v>1500</v>
      </c>
      <c r="F1187" s="48">
        <f t="shared" si="18"/>
        <v>2.8780291256547512</v>
      </c>
      <c r="G1187" s="22" t="s">
        <v>550</v>
      </c>
      <c r="H1187" s="23" t="s">
        <v>485</v>
      </c>
      <c r="I1187" s="24" t="s">
        <v>8</v>
      </c>
      <c r="J1187" s="51">
        <v>521.19000000000005</v>
      </c>
    </row>
    <row r="1188" spans="1:10" x14ac:dyDescent="0.25">
      <c r="A1188" s="6">
        <v>43249</v>
      </c>
      <c r="B1188" s="7" t="s">
        <v>27</v>
      </c>
      <c r="C1188" s="21" t="s">
        <v>794</v>
      </c>
      <c r="D1188" s="5" t="s">
        <v>792</v>
      </c>
      <c r="E1188" s="8">
        <v>3000</v>
      </c>
      <c r="F1188" s="48">
        <f t="shared" si="18"/>
        <v>5.7560582513095024</v>
      </c>
      <c r="G1188" s="22" t="s">
        <v>550</v>
      </c>
      <c r="H1188" s="23" t="s">
        <v>485</v>
      </c>
      <c r="I1188" s="24" t="s">
        <v>8</v>
      </c>
      <c r="J1188" s="51">
        <v>521.19000000000005</v>
      </c>
    </row>
    <row r="1189" spans="1:10" x14ac:dyDescent="0.25">
      <c r="A1189" s="6">
        <v>43249</v>
      </c>
      <c r="B1189" s="7" t="s">
        <v>1069</v>
      </c>
      <c r="C1189" s="21" t="s">
        <v>12</v>
      </c>
      <c r="D1189" s="5" t="s">
        <v>15</v>
      </c>
      <c r="E1189" s="8">
        <v>20000</v>
      </c>
      <c r="F1189" s="48">
        <f t="shared" si="18"/>
        <v>38.373721675396688</v>
      </c>
      <c r="G1189" s="22" t="s">
        <v>16</v>
      </c>
      <c r="H1189" s="23" t="s">
        <v>485</v>
      </c>
      <c r="I1189" s="24" t="s">
        <v>8</v>
      </c>
      <c r="J1189" s="51">
        <v>521.19000000000005</v>
      </c>
    </row>
    <row r="1190" spans="1:10" x14ac:dyDescent="0.25">
      <c r="A1190" s="6">
        <v>43249</v>
      </c>
      <c r="B1190" s="7" t="s">
        <v>1070</v>
      </c>
      <c r="C1190" s="21" t="s">
        <v>416</v>
      </c>
      <c r="D1190" s="5" t="s">
        <v>15</v>
      </c>
      <c r="E1190" s="8">
        <v>1500</v>
      </c>
      <c r="F1190" s="48">
        <f t="shared" si="18"/>
        <v>2.8780291256547512</v>
      </c>
      <c r="G1190" s="22" t="s">
        <v>16</v>
      </c>
      <c r="H1190" s="23" t="s">
        <v>485</v>
      </c>
      <c r="I1190" s="24" t="s">
        <v>8</v>
      </c>
      <c r="J1190" s="51">
        <v>521.19000000000005</v>
      </c>
    </row>
    <row r="1191" spans="1:10" x14ac:dyDescent="0.25">
      <c r="A1191" s="6">
        <v>43249</v>
      </c>
      <c r="B1191" s="7" t="s">
        <v>988</v>
      </c>
      <c r="C1191" s="21" t="s">
        <v>22</v>
      </c>
      <c r="D1191" s="5" t="s">
        <v>19</v>
      </c>
      <c r="E1191" s="8">
        <v>240000</v>
      </c>
      <c r="F1191" s="48">
        <f t="shared" si="18"/>
        <v>460.48466010476022</v>
      </c>
      <c r="G1191" s="22" t="s">
        <v>24</v>
      </c>
      <c r="H1191" s="23" t="s">
        <v>485</v>
      </c>
      <c r="I1191" s="24" t="s">
        <v>8</v>
      </c>
      <c r="J1191" s="51">
        <v>521.19000000000005</v>
      </c>
    </row>
    <row r="1192" spans="1:10" x14ac:dyDescent="0.25">
      <c r="A1192" s="6">
        <v>43249</v>
      </c>
      <c r="B1192" s="7" t="s">
        <v>989</v>
      </c>
      <c r="C1192" s="21" t="s">
        <v>22</v>
      </c>
      <c r="D1192" s="5" t="s">
        <v>15</v>
      </c>
      <c r="E1192" s="8">
        <v>240000</v>
      </c>
      <c r="F1192" s="48">
        <f t="shared" si="18"/>
        <v>460.48466010476022</v>
      </c>
      <c r="G1192" s="22" t="s">
        <v>24</v>
      </c>
      <c r="H1192" s="23" t="s">
        <v>485</v>
      </c>
      <c r="I1192" s="24" t="s">
        <v>8</v>
      </c>
      <c r="J1192" s="51">
        <v>521.19000000000005</v>
      </c>
    </row>
    <row r="1193" spans="1:10" x14ac:dyDescent="0.25">
      <c r="A1193" s="6">
        <v>43249</v>
      </c>
      <c r="B1193" s="7" t="s">
        <v>990</v>
      </c>
      <c r="C1193" s="21" t="s">
        <v>22</v>
      </c>
      <c r="D1193" s="5" t="s">
        <v>792</v>
      </c>
      <c r="E1193" s="8">
        <v>180000</v>
      </c>
      <c r="F1193" s="48">
        <f t="shared" si="18"/>
        <v>345.36349507857017</v>
      </c>
      <c r="G1193" s="22" t="s">
        <v>24</v>
      </c>
      <c r="H1193" s="23" t="s">
        <v>485</v>
      </c>
      <c r="I1193" s="24" t="s">
        <v>8</v>
      </c>
      <c r="J1193" s="51">
        <v>521.19000000000005</v>
      </c>
    </row>
    <row r="1194" spans="1:10" x14ac:dyDescent="0.25">
      <c r="A1194" s="6">
        <v>43249</v>
      </c>
      <c r="B1194" s="7" t="s">
        <v>991</v>
      </c>
      <c r="C1194" s="21" t="s">
        <v>22</v>
      </c>
      <c r="D1194" s="5" t="s">
        <v>10</v>
      </c>
      <c r="E1194" s="8">
        <v>85000</v>
      </c>
      <c r="F1194" s="48">
        <f t="shared" si="18"/>
        <v>163.0883171204359</v>
      </c>
      <c r="G1194" s="22" t="s">
        <v>24</v>
      </c>
      <c r="H1194" s="23" t="s">
        <v>485</v>
      </c>
      <c r="I1194" s="24" t="s">
        <v>8</v>
      </c>
      <c r="J1194" s="51">
        <v>521.19000000000005</v>
      </c>
    </row>
    <row r="1195" spans="1:10" x14ac:dyDescent="0.25">
      <c r="A1195" s="6">
        <v>43249</v>
      </c>
      <c r="B1195" s="7" t="s">
        <v>992</v>
      </c>
      <c r="C1195" s="21" t="s">
        <v>22</v>
      </c>
      <c r="D1195" s="5" t="s">
        <v>15</v>
      </c>
      <c r="E1195" s="8">
        <v>270000</v>
      </c>
      <c r="F1195" s="48">
        <f t="shared" si="18"/>
        <v>518.04524261785525</v>
      </c>
      <c r="G1195" s="22" t="s">
        <v>24</v>
      </c>
      <c r="H1195" s="23" t="s">
        <v>485</v>
      </c>
      <c r="I1195" s="24" t="s">
        <v>8</v>
      </c>
      <c r="J1195" s="51">
        <v>521.19000000000005</v>
      </c>
    </row>
    <row r="1196" spans="1:10" x14ac:dyDescent="0.25">
      <c r="A1196" s="6">
        <v>43250</v>
      </c>
      <c r="B1196" s="7" t="s">
        <v>1071</v>
      </c>
      <c r="C1196" s="21" t="s">
        <v>12</v>
      </c>
      <c r="D1196" s="5" t="s">
        <v>792</v>
      </c>
      <c r="E1196" s="8">
        <v>3500</v>
      </c>
      <c r="F1196" s="48">
        <f t="shared" si="18"/>
        <v>6.7154012931944198</v>
      </c>
      <c r="G1196" s="22" t="s">
        <v>552</v>
      </c>
      <c r="H1196" s="23" t="s">
        <v>485</v>
      </c>
      <c r="I1196" s="24" t="s">
        <v>8</v>
      </c>
      <c r="J1196" s="51">
        <v>521.19000000000005</v>
      </c>
    </row>
    <row r="1197" spans="1:10" x14ac:dyDescent="0.25">
      <c r="A1197" s="6">
        <v>43250</v>
      </c>
      <c r="B1197" s="7" t="s">
        <v>1056</v>
      </c>
      <c r="C1197" s="21" t="s">
        <v>12</v>
      </c>
      <c r="D1197" s="5" t="s">
        <v>792</v>
      </c>
      <c r="E1197" s="8">
        <v>1000</v>
      </c>
      <c r="F1197" s="48">
        <f t="shared" si="18"/>
        <v>1.9186860837698343</v>
      </c>
      <c r="G1197" s="22" t="s">
        <v>552</v>
      </c>
      <c r="H1197" s="23" t="s">
        <v>485</v>
      </c>
      <c r="I1197" s="24" t="s">
        <v>8</v>
      </c>
      <c r="J1197" s="51">
        <v>521.19000000000005</v>
      </c>
    </row>
    <row r="1198" spans="1:10" x14ac:dyDescent="0.25">
      <c r="A1198" s="6">
        <v>43250</v>
      </c>
      <c r="B1198" s="7" t="s">
        <v>1072</v>
      </c>
      <c r="C1198" s="21" t="s">
        <v>12</v>
      </c>
      <c r="D1198" s="5" t="s">
        <v>792</v>
      </c>
      <c r="E1198" s="8">
        <v>4500</v>
      </c>
      <c r="F1198" s="48">
        <f t="shared" si="18"/>
        <v>8.6340873769642545</v>
      </c>
      <c r="G1198" s="22" t="s">
        <v>552</v>
      </c>
      <c r="H1198" s="23" t="s">
        <v>485</v>
      </c>
      <c r="I1198" s="24" t="s">
        <v>8</v>
      </c>
      <c r="J1198" s="51">
        <v>521.19000000000005</v>
      </c>
    </row>
    <row r="1199" spans="1:10" x14ac:dyDescent="0.25">
      <c r="A1199" s="6">
        <v>43250</v>
      </c>
      <c r="B1199" s="7" t="s">
        <v>1056</v>
      </c>
      <c r="C1199" s="21" t="s">
        <v>12</v>
      </c>
      <c r="D1199" s="5" t="s">
        <v>792</v>
      </c>
      <c r="E1199" s="8">
        <v>400</v>
      </c>
      <c r="F1199" s="48">
        <f t="shared" si="18"/>
        <v>0.76747443350793365</v>
      </c>
      <c r="G1199" s="22" t="s">
        <v>552</v>
      </c>
      <c r="H1199" s="23" t="s">
        <v>485</v>
      </c>
      <c r="I1199" s="24" t="s">
        <v>8</v>
      </c>
      <c r="J1199" s="51">
        <v>521.19000000000005</v>
      </c>
    </row>
    <row r="1200" spans="1:10" x14ac:dyDescent="0.25">
      <c r="A1200" s="6">
        <v>43250</v>
      </c>
      <c r="B1200" s="7" t="s">
        <v>1073</v>
      </c>
      <c r="C1200" s="21" t="s">
        <v>12</v>
      </c>
      <c r="D1200" s="5" t="s">
        <v>792</v>
      </c>
      <c r="E1200" s="8">
        <v>2500</v>
      </c>
      <c r="F1200" s="48">
        <f t="shared" si="18"/>
        <v>4.796715209424586</v>
      </c>
      <c r="G1200" s="22" t="s">
        <v>552</v>
      </c>
      <c r="H1200" s="23" t="s">
        <v>485</v>
      </c>
      <c r="I1200" s="24" t="s">
        <v>8</v>
      </c>
      <c r="J1200" s="51">
        <v>521.19000000000005</v>
      </c>
    </row>
    <row r="1201" spans="1:10" x14ac:dyDescent="0.25">
      <c r="A1201" s="6">
        <v>43250</v>
      </c>
      <c r="B1201" s="7" t="s">
        <v>27</v>
      </c>
      <c r="C1201" s="21" t="s">
        <v>794</v>
      </c>
      <c r="D1201" s="5" t="s">
        <v>792</v>
      </c>
      <c r="E1201" s="8">
        <v>8900</v>
      </c>
      <c r="F1201" s="48">
        <f t="shared" si="18"/>
        <v>17.076306145551523</v>
      </c>
      <c r="G1201" s="22" t="s">
        <v>552</v>
      </c>
      <c r="H1201" s="23" t="s">
        <v>485</v>
      </c>
      <c r="I1201" s="24" t="s">
        <v>8</v>
      </c>
      <c r="J1201" s="51">
        <v>521.19000000000005</v>
      </c>
    </row>
    <row r="1202" spans="1:10" x14ac:dyDescent="0.25">
      <c r="A1202" s="6">
        <v>43250</v>
      </c>
      <c r="B1202" s="7" t="s">
        <v>1057</v>
      </c>
      <c r="C1202" s="21" t="s">
        <v>12</v>
      </c>
      <c r="D1202" s="5" t="s">
        <v>792</v>
      </c>
      <c r="E1202" s="8">
        <v>2000</v>
      </c>
      <c r="F1202" s="48">
        <f t="shared" si="18"/>
        <v>3.8373721675396686</v>
      </c>
      <c r="G1202" s="22" t="s">
        <v>552</v>
      </c>
      <c r="H1202" s="23" t="s">
        <v>485</v>
      </c>
      <c r="I1202" s="24" t="s">
        <v>8</v>
      </c>
      <c r="J1202" s="51">
        <v>521.19000000000005</v>
      </c>
    </row>
    <row r="1203" spans="1:10" x14ac:dyDescent="0.25">
      <c r="A1203" s="6">
        <v>43250</v>
      </c>
      <c r="B1203" s="7" t="s">
        <v>1074</v>
      </c>
      <c r="C1203" s="21" t="s">
        <v>12</v>
      </c>
      <c r="D1203" s="5" t="s">
        <v>792</v>
      </c>
      <c r="E1203" s="8">
        <v>3000</v>
      </c>
      <c r="F1203" s="48">
        <f t="shared" si="18"/>
        <v>5.7560582513095024</v>
      </c>
      <c r="G1203" s="22" t="s">
        <v>550</v>
      </c>
      <c r="H1203" s="23" t="s">
        <v>485</v>
      </c>
      <c r="I1203" s="24" t="s">
        <v>8</v>
      </c>
      <c r="J1203" s="51">
        <v>521.19000000000005</v>
      </c>
    </row>
    <row r="1204" spans="1:10" x14ac:dyDescent="0.25">
      <c r="A1204" s="6">
        <v>43250</v>
      </c>
      <c r="B1204" s="7" t="s">
        <v>1075</v>
      </c>
      <c r="C1204" s="21" t="s">
        <v>12</v>
      </c>
      <c r="D1204" s="5" t="s">
        <v>792</v>
      </c>
      <c r="E1204" s="8">
        <v>2000</v>
      </c>
      <c r="F1204" s="48">
        <f t="shared" si="18"/>
        <v>3.8373721675396686</v>
      </c>
      <c r="G1204" s="22" t="s">
        <v>550</v>
      </c>
      <c r="H1204" s="23" t="s">
        <v>485</v>
      </c>
      <c r="I1204" s="24" t="s">
        <v>8</v>
      </c>
      <c r="J1204" s="51">
        <v>521.19000000000005</v>
      </c>
    </row>
    <row r="1205" spans="1:10" x14ac:dyDescent="0.25">
      <c r="A1205" s="6">
        <v>43250</v>
      </c>
      <c r="B1205" s="7" t="s">
        <v>1076</v>
      </c>
      <c r="C1205" s="21" t="s">
        <v>12</v>
      </c>
      <c r="D1205" s="5" t="s">
        <v>792</v>
      </c>
      <c r="E1205" s="8">
        <v>800</v>
      </c>
      <c r="F1205" s="48">
        <f t="shared" si="18"/>
        <v>1.5349488670158673</v>
      </c>
      <c r="G1205" s="22" t="s">
        <v>550</v>
      </c>
      <c r="H1205" s="23" t="s">
        <v>485</v>
      </c>
      <c r="I1205" s="24" t="s">
        <v>8</v>
      </c>
      <c r="J1205" s="51">
        <v>521.19000000000005</v>
      </c>
    </row>
    <row r="1206" spans="1:10" x14ac:dyDescent="0.25">
      <c r="A1206" s="6">
        <v>43250</v>
      </c>
      <c r="B1206" s="7" t="s">
        <v>1077</v>
      </c>
      <c r="C1206" s="21" t="s">
        <v>12</v>
      </c>
      <c r="D1206" s="5" t="s">
        <v>792</v>
      </c>
      <c r="E1206" s="8">
        <v>2000</v>
      </c>
      <c r="F1206" s="48">
        <f t="shared" si="18"/>
        <v>3.8373721675396686</v>
      </c>
      <c r="G1206" s="22" t="s">
        <v>550</v>
      </c>
      <c r="H1206" s="23" t="s">
        <v>485</v>
      </c>
      <c r="I1206" s="24" t="s">
        <v>8</v>
      </c>
      <c r="J1206" s="51">
        <v>521.19000000000005</v>
      </c>
    </row>
    <row r="1207" spans="1:10" x14ac:dyDescent="0.25">
      <c r="A1207" s="6">
        <v>43250</v>
      </c>
      <c r="B1207" s="7" t="s">
        <v>1078</v>
      </c>
      <c r="C1207" s="21" t="s">
        <v>12</v>
      </c>
      <c r="D1207" s="5" t="s">
        <v>792</v>
      </c>
      <c r="E1207" s="8">
        <v>2500</v>
      </c>
      <c r="F1207" s="48">
        <f t="shared" si="18"/>
        <v>4.796715209424586</v>
      </c>
      <c r="G1207" s="22" t="s">
        <v>550</v>
      </c>
      <c r="H1207" s="23" t="s">
        <v>485</v>
      </c>
      <c r="I1207" s="24" t="s">
        <v>8</v>
      </c>
      <c r="J1207" s="51">
        <v>521.19000000000005</v>
      </c>
    </row>
    <row r="1208" spans="1:10" x14ac:dyDescent="0.25">
      <c r="A1208" s="6">
        <v>43250</v>
      </c>
      <c r="B1208" s="7" t="s">
        <v>1079</v>
      </c>
      <c r="C1208" s="21" t="s">
        <v>12</v>
      </c>
      <c r="D1208" s="5" t="s">
        <v>792</v>
      </c>
      <c r="E1208" s="8">
        <v>2000</v>
      </c>
      <c r="F1208" s="48">
        <f t="shared" si="18"/>
        <v>3.8373721675396686</v>
      </c>
      <c r="G1208" s="22" t="s">
        <v>550</v>
      </c>
      <c r="H1208" s="23" t="s">
        <v>485</v>
      </c>
      <c r="I1208" s="24" t="s">
        <v>8</v>
      </c>
      <c r="J1208" s="51">
        <v>521.19000000000005</v>
      </c>
    </row>
    <row r="1209" spans="1:10" x14ac:dyDescent="0.25">
      <c r="A1209" s="6">
        <v>43250</v>
      </c>
      <c r="B1209" s="7" t="s">
        <v>868</v>
      </c>
      <c r="C1209" s="21" t="s">
        <v>12</v>
      </c>
      <c r="D1209" s="5" t="s">
        <v>792</v>
      </c>
      <c r="E1209" s="8">
        <v>1500</v>
      </c>
      <c r="F1209" s="48">
        <f t="shared" si="18"/>
        <v>2.8780291256547512</v>
      </c>
      <c r="G1209" s="22" t="s">
        <v>550</v>
      </c>
      <c r="H1209" s="23" t="s">
        <v>485</v>
      </c>
      <c r="I1209" s="24" t="s">
        <v>8</v>
      </c>
      <c r="J1209" s="51">
        <v>521.19000000000005</v>
      </c>
    </row>
    <row r="1210" spans="1:10" x14ac:dyDescent="0.25">
      <c r="A1210" s="6">
        <v>43250</v>
      </c>
      <c r="B1210" s="7" t="s">
        <v>27</v>
      </c>
      <c r="C1210" s="21" t="s">
        <v>794</v>
      </c>
      <c r="D1210" s="5" t="s">
        <v>792</v>
      </c>
      <c r="E1210" s="8">
        <v>2700</v>
      </c>
      <c r="F1210" s="48">
        <f t="shared" si="18"/>
        <v>5.1804524261785527</v>
      </c>
      <c r="G1210" s="22" t="s">
        <v>550</v>
      </c>
      <c r="H1210" s="23" t="s">
        <v>485</v>
      </c>
      <c r="I1210" s="24" t="s">
        <v>8</v>
      </c>
      <c r="J1210" s="51">
        <v>521.19000000000005</v>
      </c>
    </row>
    <row r="1211" spans="1:10" x14ac:dyDescent="0.25">
      <c r="A1211" s="6">
        <v>43250</v>
      </c>
      <c r="B1211" s="7" t="s">
        <v>1019</v>
      </c>
      <c r="C1211" s="21" t="s">
        <v>840</v>
      </c>
      <c r="D1211" s="5" t="s">
        <v>10</v>
      </c>
      <c r="E1211" s="8">
        <v>900</v>
      </c>
      <c r="F1211" s="48">
        <f t="shared" si="18"/>
        <v>1.7268174753928507</v>
      </c>
      <c r="G1211" s="22" t="s">
        <v>20</v>
      </c>
      <c r="H1211" s="23" t="s">
        <v>485</v>
      </c>
      <c r="I1211" s="24" t="s">
        <v>8</v>
      </c>
      <c r="J1211" s="51">
        <v>521.19000000000005</v>
      </c>
    </row>
    <row r="1212" spans="1:10" x14ac:dyDescent="0.25">
      <c r="A1212" s="6">
        <v>43251</v>
      </c>
      <c r="B1212" s="7" t="s">
        <v>1080</v>
      </c>
      <c r="C1212" s="21" t="s">
        <v>12</v>
      </c>
      <c r="D1212" s="5" t="s">
        <v>792</v>
      </c>
      <c r="E1212" s="8">
        <v>3000</v>
      </c>
      <c r="F1212" s="48">
        <f t="shared" si="18"/>
        <v>5.7560582513095024</v>
      </c>
      <c r="G1212" s="22" t="s">
        <v>550</v>
      </c>
      <c r="H1212" s="23" t="s">
        <v>485</v>
      </c>
      <c r="I1212" s="24" t="s">
        <v>8</v>
      </c>
      <c r="J1212" s="51">
        <v>521.19000000000005</v>
      </c>
    </row>
    <row r="1213" spans="1:10" x14ac:dyDescent="0.25">
      <c r="A1213" s="6">
        <v>43251</v>
      </c>
      <c r="B1213" s="7" t="s">
        <v>1007</v>
      </c>
      <c r="C1213" s="21" t="s">
        <v>793</v>
      </c>
      <c r="D1213" s="5" t="s">
        <v>792</v>
      </c>
      <c r="E1213" s="8">
        <v>3000</v>
      </c>
      <c r="F1213" s="48">
        <f t="shared" si="18"/>
        <v>5.7560582513095024</v>
      </c>
      <c r="G1213" s="22" t="s">
        <v>550</v>
      </c>
      <c r="H1213" s="23" t="s">
        <v>485</v>
      </c>
      <c r="I1213" s="24" t="s">
        <v>8</v>
      </c>
      <c r="J1213" s="51">
        <v>521.19000000000005</v>
      </c>
    </row>
    <row r="1214" spans="1:10" x14ac:dyDescent="0.25">
      <c r="A1214" s="6">
        <v>43251</v>
      </c>
      <c r="B1214" s="7" t="s">
        <v>27</v>
      </c>
      <c r="C1214" s="21" t="s">
        <v>794</v>
      </c>
      <c r="D1214" s="5" t="s">
        <v>792</v>
      </c>
      <c r="E1214" s="8">
        <v>2300</v>
      </c>
      <c r="F1214" s="48">
        <f t="shared" si="18"/>
        <v>4.4129779926706183</v>
      </c>
      <c r="G1214" s="22" t="s">
        <v>550</v>
      </c>
      <c r="H1214" s="23" t="s">
        <v>485</v>
      </c>
      <c r="I1214" s="24" t="s">
        <v>8</v>
      </c>
      <c r="J1214" s="51">
        <v>521.19000000000005</v>
      </c>
    </row>
    <row r="1215" spans="1:10" x14ac:dyDescent="0.25">
      <c r="A1215" s="6">
        <v>43251</v>
      </c>
      <c r="B1215" s="7" t="s">
        <v>1081</v>
      </c>
      <c r="C1215" s="21" t="s">
        <v>12</v>
      </c>
      <c r="D1215" s="5" t="s">
        <v>792</v>
      </c>
      <c r="E1215" s="8">
        <v>2500</v>
      </c>
      <c r="F1215" s="48">
        <f t="shared" si="18"/>
        <v>4.796715209424586</v>
      </c>
      <c r="G1215" s="22" t="s">
        <v>550</v>
      </c>
      <c r="H1215" s="23" t="s">
        <v>485</v>
      </c>
      <c r="I1215" s="24" t="s">
        <v>8</v>
      </c>
      <c r="J1215" s="51">
        <v>521.19000000000005</v>
      </c>
    </row>
    <row r="1216" spans="1:10" x14ac:dyDescent="0.25">
      <c r="A1216" s="6">
        <v>43251</v>
      </c>
      <c r="B1216" s="7" t="s">
        <v>996</v>
      </c>
      <c r="C1216" s="21" t="s">
        <v>793</v>
      </c>
      <c r="D1216" s="5" t="s">
        <v>792</v>
      </c>
      <c r="E1216" s="8">
        <v>10000</v>
      </c>
      <c r="F1216" s="48">
        <f t="shared" si="18"/>
        <v>19.186860837698344</v>
      </c>
      <c r="G1216" s="22" t="s">
        <v>550</v>
      </c>
      <c r="H1216" s="23" t="s">
        <v>485</v>
      </c>
      <c r="I1216" s="24" t="s">
        <v>8</v>
      </c>
      <c r="J1216" s="51">
        <v>521.19000000000005</v>
      </c>
    </row>
    <row r="1217" spans="1:10" x14ac:dyDescent="0.25">
      <c r="A1217" s="6">
        <v>43251</v>
      </c>
      <c r="B1217" s="7" t="s">
        <v>1082</v>
      </c>
      <c r="C1217" s="21" t="s">
        <v>12</v>
      </c>
      <c r="D1217" s="5" t="s">
        <v>792</v>
      </c>
      <c r="E1217" s="8">
        <v>3200</v>
      </c>
      <c r="F1217" s="48">
        <f t="shared" si="18"/>
        <v>6.1397954680634692</v>
      </c>
      <c r="G1217" s="22" t="s">
        <v>550</v>
      </c>
      <c r="H1217" s="23" t="s">
        <v>485</v>
      </c>
      <c r="I1217" s="24" t="s">
        <v>8</v>
      </c>
      <c r="J1217" s="51">
        <v>521.19000000000005</v>
      </c>
    </row>
    <row r="1218" spans="1:10" x14ac:dyDescent="0.25">
      <c r="A1218" s="6">
        <v>43251</v>
      </c>
      <c r="B1218" s="7" t="s">
        <v>661</v>
      </c>
      <c r="C1218" s="21" t="s">
        <v>12</v>
      </c>
      <c r="D1218" s="5" t="s">
        <v>10</v>
      </c>
      <c r="E1218" s="8">
        <v>5000</v>
      </c>
      <c r="F1218" s="48">
        <f t="shared" si="18"/>
        <v>9.5934304188491719</v>
      </c>
      <c r="G1218" s="22" t="s">
        <v>34</v>
      </c>
      <c r="H1218" s="23" t="s">
        <v>485</v>
      </c>
      <c r="I1218" s="24" t="s">
        <v>8</v>
      </c>
      <c r="J1218" s="51">
        <v>521.19000000000005</v>
      </c>
    </row>
    <row r="1219" spans="1:10" x14ac:dyDescent="0.25">
      <c r="A1219" s="6">
        <v>43251</v>
      </c>
      <c r="B1219" s="7" t="s">
        <v>1020</v>
      </c>
      <c r="C1219" s="21" t="s">
        <v>840</v>
      </c>
      <c r="D1219" s="5" t="s">
        <v>10</v>
      </c>
      <c r="E1219" s="8">
        <v>20000</v>
      </c>
      <c r="F1219" s="48">
        <f t="shared" si="18"/>
        <v>38.373721675396688</v>
      </c>
      <c r="G1219" s="22" t="s">
        <v>552</v>
      </c>
      <c r="H1219" s="23" t="s">
        <v>485</v>
      </c>
      <c r="I1219" s="24" t="s">
        <v>8</v>
      </c>
      <c r="J1219" s="51">
        <v>521.19000000000005</v>
      </c>
    </row>
    <row r="1220" spans="1:10" x14ac:dyDescent="0.25">
      <c r="A1220" s="6">
        <v>43251</v>
      </c>
      <c r="B1220" s="7" t="s">
        <v>1021</v>
      </c>
      <c r="C1220" s="21" t="s">
        <v>12</v>
      </c>
      <c r="D1220" s="5" t="s">
        <v>792</v>
      </c>
      <c r="E1220" s="8">
        <v>8000</v>
      </c>
      <c r="F1220" s="48">
        <f t="shared" ref="F1220:F1244" si="19">+E1220/J1220</f>
        <v>15.349488670158674</v>
      </c>
      <c r="G1220" s="22" t="s">
        <v>552</v>
      </c>
      <c r="H1220" s="23" t="s">
        <v>485</v>
      </c>
      <c r="I1220" s="24" t="s">
        <v>8</v>
      </c>
      <c r="J1220" s="51">
        <v>521.19000000000005</v>
      </c>
    </row>
    <row r="1221" spans="1:10" x14ac:dyDescent="0.25">
      <c r="A1221" s="6">
        <v>43251</v>
      </c>
      <c r="B1221" s="7" t="s">
        <v>1085</v>
      </c>
      <c r="C1221" s="21" t="s">
        <v>12</v>
      </c>
      <c r="D1221" s="5" t="s">
        <v>23</v>
      </c>
      <c r="E1221" s="8">
        <v>6000</v>
      </c>
      <c r="F1221" s="48">
        <f t="shared" si="19"/>
        <v>11.512116502619005</v>
      </c>
      <c r="G1221" s="22" t="s">
        <v>24</v>
      </c>
      <c r="H1221" s="23" t="s">
        <v>485</v>
      </c>
      <c r="I1221" s="24" t="s">
        <v>8</v>
      </c>
      <c r="J1221" s="51">
        <v>521.19000000000005</v>
      </c>
    </row>
    <row r="1222" spans="1:10" x14ac:dyDescent="0.25">
      <c r="A1222" s="6">
        <v>43251</v>
      </c>
      <c r="B1222" s="7" t="s">
        <v>1086</v>
      </c>
      <c r="C1222" s="21" t="s">
        <v>12</v>
      </c>
      <c r="D1222" s="5" t="s">
        <v>23</v>
      </c>
      <c r="E1222" s="8">
        <v>3000</v>
      </c>
      <c r="F1222" s="48">
        <f t="shared" si="19"/>
        <v>5.7560582513095024</v>
      </c>
      <c r="G1222" s="22" t="s">
        <v>24</v>
      </c>
      <c r="H1222" s="23" t="s">
        <v>485</v>
      </c>
      <c r="I1222" s="24" t="s">
        <v>8</v>
      </c>
      <c r="J1222" s="51">
        <v>521.19000000000005</v>
      </c>
    </row>
    <row r="1223" spans="1:10" x14ac:dyDescent="0.25">
      <c r="A1223" s="6">
        <v>43251</v>
      </c>
      <c r="B1223" s="7" t="s">
        <v>1087</v>
      </c>
      <c r="C1223" s="21" t="s">
        <v>12</v>
      </c>
      <c r="D1223" s="5" t="s">
        <v>23</v>
      </c>
      <c r="E1223" s="8">
        <v>2500</v>
      </c>
      <c r="F1223" s="48">
        <f t="shared" si="19"/>
        <v>4.796715209424586</v>
      </c>
      <c r="G1223" s="22" t="s">
        <v>24</v>
      </c>
      <c r="H1223" s="23" t="s">
        <v>485</v>
      </c>
      <c r="I1223" s="24" t="s">
        <v>8</v>
      </c>
      <c r="J1223" s="51">
        <v>521.19000000000005</v>
      </c>
    </row>
    <row r="1224" spans="1:10" x14ac:dyDescent="0.25">
      <c r="A1224" s="6">
        <v>43251</v>
      </c>
      <c r="B1224" s="7" t="s">
        <v>1088</v>
      </c>
      <c r="C1224" s="21" t="s">
        <v>12</v>
      </c>
      <c r="D1224" s="5" t="s">
        <v>23</v>
      </c>
      <c r="E1224" s="8">
        <v>3000</v>
      </c>
      <c r="F1224" s="48">
        <f t="shared" si="19"/>
        <v>5.7560582513095024</v>
      </c>
      <c r="G1224" s="22" t="s">
        <v>24</v>
      </c>
      <c r="H1224" s="23" t="s">
        <v>485</v>
      </c>
      <c r="I1224" s="24" t="s">
        <v>8</v>
      </c>
      <c r="J1224" s="51">
        <v>521.19000000000005</v>
      </c>
    </row>
    <row r="1225" spans="1:10" x14ac:dyDescent="0.25">
      <c r="A1225" s="6">
        <v>43251</v>
      </c>
      <c r="B1225" s="7" t="s">
        <v>1089</v>
      </c>
      <c r="C1225" s="21" t="s">
        <v>12</v>
      </c>
      <c r="D1225" s="5" t="s">
        <v>23</v>
      </c>
      <c r="E1225" s="8">
        <v>2500</v>
      </c>
      <c r="F1225" s="48">
        <f t="shared" si="19"/>
        <v>4.796715209424586</v>
      </c>
      <c r="G1225" s="22" t="s">
        <v>24</v>
      </c>
      <c r="H1225" s="23" t="s">
        <v>485</v>
      </c>
      <c r="I1225" s="24" t="s">
        <v>8</v>
      </c>
      <c r="J1225" s="51">
        <v>521.19000000000005</v>
      </c>
    </row>
    <row r="1226" spans="1:10" x14ac:dyDescent="0.25">
      <c r="A1226" s="6">
        <v>43251</v>
      </c>
      <c r="B1226" s="7" t="s">
        <v>1090</v>
      </c>
      <c r="C1226" s="21" t="s">
        <v>12</v>
      </c>
      <c r="D1226" s="5" t="s">
        <v>23</v>
      </c>
      <c r="E1226" s="8">
        <v>2000</v>
      </c>
      <c r="F1226" s="48">
        <f t="shared" si="19"/>
        <v>3.8373721675396686</v>
      </c>
      <c r="G1226" s="22" t="s">
        <v>24</v>
      </c>
      <c r="H1226" s="23" t="s">
        <v>485</v>
      </c>
      <c r="I1226" s="24" t="s">
        <v>8</v>
      </c>
      <c r="J1226" s="51">
        <v>521.19000000000005</v>
      </c>
    </row>
    <row r="1227" spans="1:10" x14ac:dyDescent="0.25">
      <c r="A1227" s="6">
        <v>43251</v>
      </c>
      <c r="B1227" s="7" t="s">
        <v>1091</v>
      </c>
      <c r="C1227" s="21" t="s">
        <v>12</v>
      </c>
      <c r="D1227" s="5" t="s">
        <v>23</v>
      </c>
      <c r="E1227" s="8">
        <v>2000</v>
      </c>
      <c r="F1227" s="48">
        <f t="shared" si="19"/>
        <v>3.8373721675396686</v>
      </c>
      <c r="G1227" s="22" t="s">
        <v>24</v>
      </c>
      <c r="H1227" s="23" t="s">
        <v>485</v>
      </c>
      <c r="I1227" s="24" t="s">
        <v>8</v>
      </c>
      <c r="J1227" s="51">
        <v>521.19000000000005</v>
      </c>
    </row>
    <row r="1228" spans="1:10" x14ac:dyDescent="0.25">
      <c r="A1228" s="6">
        <v>43251</v>
      </c>
      <c r="B1228" s="7" t="s">
        <v>1092</v>
      </c>
      <c r="C1228" s="21" t="s">
        <v>12</v>
      </c>
      <c r="D1228" s="5" t="s">
        <v>23</v>
      </c>
      <c r="E1228" s="8">
        <v>3000</v>
      </c>
      <c r="F1228" s="48">
        <f t="shared" si="19"/>
        <v>5.7560582513095024</v>
      </c>
      <c r="G1228" s="22" t="s">
        <v>24</v>
      </c>
      <c r="H1228" s="23" t="s">
        <v>485</v>
      </c>
      <c r="I1228" s="24" t="s">
        <v>8</v>
      </c>
      <c r="J1228" s="51">
        <v>521.19000000000005</v>
      </c>
    </row>
    <row r="1229" spans="1:10" x14ac:dyDescent="0.25">
      <c r="A1229" s="6">
        <v>43251</v>
      </c>
      <c r="B1229" s="7" t="s">
        <v>1093</v>
      </c>
      <c r="C1229" s="21" t="s">
        <v>12</v>
      </c>
      <c r="D1229" s="5" t="s">
        <v>23</v>
      </c>
      <c r="E1229" s="8">
        <v>3000</v>
      </c>
      <c r="F1229" s="48">
        <f t="shared" si="19"/>
        <v>5.7560582513095024</v>
      </c>
      <c r="G1229" s="22" t="s">
        <v>24</v>
      </c>
      <c r="H1229" s="23" t="s">
        <v>485</v>
      </c>
      <c r="I1229" s="24" t="s">
        <v>8</v>
      </c>
      <c r="J1229" s="51">
        <v>521.19000000000005</v>
      </c>
    </row>
    <row r="1230" spans="1:10" x14ac:dyDescent="0.25">
      <c r="A1230" s="6">
        <v>43251</v>
      </c>
      <c r="B1230" s="7" t="s">
        <v>1094</v>
      </c>
      <c r="C1230" s="21" t="s">
        <v>12</v>
      </c>
      <c r="D1230" s="5" t="s">
        <v>23</v>
      </c>
      <c r="E1230" s="8">
        <v>3000</v>
      </c>
      <c r="F1230" s="48">
        <f t="shared" si="19"/>
        <v>5.7560582513095024</v>
      </c>
      <c r="G1230" s="22" t="s">
        <v>24</v>
      </c>
      <c r="H1230" s="23" t="s">
        <v>485</v>
      </c>
      <c r="I1230" s="24" t="s">
        <v>8</v>
      </c>
      <c r="J1230" s="51">
        <v>521.19000000000005</v>
      </c>
    </row>
    <row r="1231" spans="1:10" x14ac:dyDescent="0.25">
      <c r="A1231" s="6">
        <v>43251</v>
      </c>
      <c r="B1231" s="7" t="s">
        <v>1095</v>
      </c>
      <c r="C1231" s="21" t="s">
        <v>12</v>
      </c>
      <c r="D1231" s="5" t="s">
        <v>23</v>
      </c>
      <c r="E1231" s="8">
        <v>3000</v>
      </c>
      <c r="F1231" s="48">
        <f t="shared" si="19"/>
        <v>5.7560582513095024</v>
      </c>
      <c r="G1231" s="22" t="s">
        <v>24</v>
      </c>
      <c r="H1231" s="23" t="s">
        <v>485</v>
      </c>
      <c r="I1231" s="24" t="s">
        <v>8</v>
      </c>
      <c r="J1231" s="51">
        <v>521.19000000000005</v>
      </c>
    </row>
    <row r="1232" spans="1:10" x14ac:dyDescent="0.25">
      <c r="A1232" s="6">
        <v>43251</v>
      </c>
      <c r="B1232" s="7" t="s">
        <v>1096</v>
      </c>
      <c r="C1232" s="21" t="s">
        <v>12</v>
      </c>
      <c r="D1232" s="5" t="s">
        <v>23</v>
      </c>
      <c r="E1232" s="8">
        <v>3000</v>
      </c>
      <c r="F1232" s="48">
        <f t="shared" si="19"/>
        <v>5.7560582513095024</v>
      </c>
      <c r="G1232" s="22" t="s">
        <v>24</v>
      </c>
      <c r="H1232" s="23" t="s">
        <v>485</v>
      </c>
      <c r="I1232" s="24" t="s">
        <v>8</v>
      </c>
      <c r="J1232" s="51">
        <v>521.19000000000005</v>
      </c>
    </row>
    <row r="1233" spans="1:10" x14ac:dyDescent="0.25">
      <c r="A1233" s="6">
        <v>43251</v>
      </c>
      <c r="B1233" s="7" t="s">
        <v>1097</v>
      </c>
      <c r="C1233" s="21" t="s">
        <v>12</v>
      </c>
      <c r="D1233" s="5" t="s">
        <v>23</v>
      </c>
      <c r="E1233" s="8">
        <v>3000</v>
      </c>
      <c r="F1233" s="48">
        <f t="shared" si="19"/>
        <v>5.7560582513095024</v>
      </c>
      <c r="G1233" s="22" t="s">
        <v>24</v>
      </c>
      <c r="H1233" s="23" t="s">
        <v>485</v>
      </c>
      <c r="I1233" s="24" t="s">
        <v>8</v>
      </c>
      <c r="J1233" s="51">
        <v>521.19000000000005</v>
      </c>
    </row>
    <row r="1234" spans="1:10" x14ac:dyDescent="0.25">
      <c r="A1234" s="6">
        <v>43251</v>
      </c>
      <c r="B1234" s="7" t="s">
        <v>1084</v>
      </c>
      <c r="C1234" s="21" t="s">
        <v>12</v>
      </c>
      <c r="D1234" s="5" t="s">
        <v>23</v>
      </c>
      <c r="E1234" s="8">
        <v>3000</v>
      </c>
      <c r="F1234" s="48">
        <f t="shared" si="19"/>
        <v>5.7560582513095024</v>
      </c>
      <c r="G1234" s="22" t="s">
        <v>24</v>
      </c>
      <c r="H1234" s="23" t="s">
        <v>485</v>
      </c>
      <c r="I1234" s="24" t="s">
        <v>8</v>
      </c>
      <c r="J1234" s="51">
        <v>521.19000000000005</v>
      </c>
    </row>
    <row r="1235" spans="1:10" x14ac:dyDescent="0.25">
      <c r="A1235" s="6">
        <v>43251</v>
      </c>
      <c r="B1235" s="7" t="s">
        <v>1098</v>
      </c>
      <c r="C1235" s="21" t="s">
        <v>12</v>
      </c>
      <c r="D1235" s="5" t="s">
        <v>23</v>
      </c>
      <c r="E1235" s="8">
        <v>1000</v>
      </c>
      <c r="F1235" s="48">
        <f t="shared" si="19"/>
        <v>1.9186860837698343</v>
      </c>
      <c r="G1235" s="22" t="s">
        <v>24</v>
      </c>
      <c r="H1235" s="23" t="s">
        <v>485</v>
      </c>
      <c r="I1235" s="24" t="s">
        <v>8</v>
      </c>
      <c r="J1235" s="51">
        <v>521.19000000000005</v>
      </c>
    </row>
    <row r="1236" spans="1:10" x14ac:dyDescent="0.25">
      <c r="A1236" s="6">
        <v>43251</v>
      </c>
      <c r="B1236" s="7" t="s">
        <v>1099</v>
      </c>
      <c r="C1236" s="21" t="s">
        <v>12</v>
      </c>
      <c r="D1236" s="5" t="s">
        <v>23</v>
      </c>
      <c r="E1236" s="8">
        <v>1500</v>
      </c>
      <c r="F1236" s="48">
        <f t="shared" si="19"/>
        <v>2.8780291256547512</v>
      </c>
      <c r="G1236" s="22" t="s">
        <v>24</v>
      </c>
      <c r="H1236" s="23" t="s">
        <v>485</v>
      </c>
      <c r="I1236" s="24" t="s">
        <v>8</v>
      </c>
      <c r="J1236" s="51">
        <v>521.19000000000005</v>
      </c>
    </row>
    <row r="1237" spans="1:10" x14ac:dyDescent="0.25">
      <c r="A1237" s="6">
        <v>43251</v>
      </c>
      <c r="B1237" s="7" t="s">
        <v>1083</v>
      </c>
      <c r="C1237" s="21" t="s">
        <v>12</v>
      </c>
      <c r="D1237" s="5" t="s">
        <v>23</v>
      </c>
      <c r="E1237" s="8">
        <v>3000</v>
      </c>
      <c r="F1237" s="48">
        <f t="shared" si="19"/>
        <v>5.7560582513095024</v>
      </c>
      <c r="G1237" s="22" t="s">
        <v>24</v>
      </c>
      <c r="H1237" s="23" t="s">
        <v>485</v>
      </c>
      <c r="I1237" s="24" t="s">
        <v>8</v>
      </c>
      <c r="J1237" s="51">
        <v>521.19000000000005</v>
      </c>
    </row>
    <row r="1238" spans="1:10" x14ac:dyDescent="0.25">
      <c r="A1238" s="6">
        <v>43251</v>
      </c>
      <c r="B1238" s="7" t="s">
        <v>1084</v>
      </c>
      <c r="C1238" s="21" t="s">
        <v>12</v>
      </c>
      <c r="D1238" s="5" t="s">
        <v>23</v>
      </c>
      <c r="E1238" s="8">
        <v>3000</v>
      </c>
      <c r="F1238" s="48">
        <f t="shared" si="19"/>
        <v>5.7560582513095024</v>
      </c>
      <c r="G1238" s="22" t="s">
        <v>24</v>
      </c>
      <c r="H1238" s="23" t="s">
        <v>485</v>
      </c>
      <c r="I1238" s="24" t="s">
        <v>8</v>
      </c>
      <c r="J1238" s="51">
        <v>521.19000000000005</v>
      </c>
    </row>
    <row r="1239" spans="1:10" x14ac:dyDescent="0.25">
      <c r="A1239" s="6">
        <v>43251</v>
      </c>
      <c r="B1239" s="7" t="s">
        <v>1100</v>
      </c>
      <c r="C1239" s="21" t="s">
        <v>12</v>
      </c>
      <c r="D1239" s="5" t="s">
        <v>23</v>
      </c>
      <c r="E1239" s="8">
        <v>2000</v>
      </c>
      <c r="F1239" s="48">
        <f t="shared" si="19"/>
        <v>3.8373721675396686</v>
      </c>
      <c r="G1239" s="22" t="s">
        <v>24</v>
      </c>
      <c r="H1239" s="23" t="s">
        <v>485</v>
      </c>
      <c r="I1239" s="24" t="s">
        <v>8</v>
      </c>
      <c r="J1239" s="51">
        <v>521.19000000000005</v>
      </c>
    </row>
    <row r="1240" spans="1:10" x14ac:dyDescent="0.25">
      <c r="A1240" s="6">
        <v>43251</v>
      </c>
      <c r="B1240" s="7" t="s">
        <v>1101</v>
      </c>
      <c r="C1240" s="21" t="s">
        <v>12</v>
      </c>
      <c r="D1240" s="5" t="s">
        <v>23</v>
      </c>
      <c r="E1240" s="8">
        <v>1500</v>
      </c>
      <c r="F1240" s="48">
        <f t="shared" si="19"/>
        <v>2.8780291256547512</v>
      </c>
      <c r="G1240" s="22" t="s">
        <v>24</v>
      </c>
      <c r="H1240" s="23" t="s">
        <v>485</v>
      </c>
      <c r="I1240" s="24" t="s">
        <v>8</v>
      </c>
      <c r="J1240" s="51">
        <v>521.19000000000005</v>
      </c>
    </row>
    <row r="1241" spans="1:10" x14ac:dyDescent="0.25">
      <c r="A1241" s="6">
        <v>43251</v>
      </c>
      <c r="B1241" s="7" t="s">
        <v>1102</v>
      </c>
      <c r="C1241" s="21" t="s">
        <v>12</v>
      </c>
      <c r="D1241" s="5" t="s">
        <v>23</v>
      </c>
      <c r="E1241" s="8">
        <v>2000</v>
      </c>
      <c r="F1241" s="48">
        <f t="shared" si="19"/>
        <v>3.8373721675396686</v>
      </c>
      <c r="G1241" s="22" t="s">
        <v>24</v>
      </c>
      <c r="H1241" s="23" t="s">
        <v>485</v>
      </c>
      <c r="I1241" s="24" t="s">
        <v>8</v>
      </c>
      <c r="J1241" s="51">
        <v>521.19000000000005</v>
      </c>
    </row>
    <row r="1242" spans="1:10" x14ac:dyDescent="0.25">
      <c r="A1242" s="6">
        <v>43251</v>
      </c>
      <c r="B1242" s="7" t="s">
        <v>1103</v>
      </c>
      <c r="C1242" s="21" t="s">
        <v>12</v>
      </c>
      <c r="D1242" s="5" t="s">
        <v>23</v>
      </c>
      <c r="E1242" s="8">
        <v>1000</v>
      </c>
      <c r="F1242" s="48">
        <f t="shared" si="19"/>
        <v>1.9186860837698343</v>
      </c>
      <c r="G1242" s="22" t="s">
        <v>24</v>
      </c>
      <c r="H1242" s="23" t="s">
        <v>485</v>
      </c>
      <c r="I1242" s="24" t="s">
        <v>8</v>
      </c>
      <c r="J1242" s="51">
        <v>521.19000000000005</v>
      </c>
    </row>
    <row r="1243" spans="1:10" x14ac:dyDescent="0.25">
      <c r="A1243" s="6">
        <v>43251</v>
      </c>
      <c r="B1243" s="7" t="s">
        <v>1083</v>
      </c>
      <c r="C1243" s="21" t="s">
        <v>12</v>
      </c>
      <c r="D1243" s="5" t="s">
        <v>23</v>
      </c>
      <c r="E1243" s="8">
        <v>3000</v>
      </c>
      <c r="F1243" s="48">
        <f t="shared" si="19"/>
        <v>5.7560582513095024</v>
      </c>
      <c r="G1243" s="22" t="s">
        <v>24</v>
      </c>
      <c r="H1243" s="23" t="s">
        <v>485</v>
      </c>
      <c r="I1243" s="24" t="s">
        <v>8</v>
      </c>
      <c r="J1243" s="51">
        <v>521.19000000000005</v>
      </c>
    </row>
    <row r="1244" spans="1:10" x14ac:dyDescent="0.25">
      <c r="A1244" s="6">
        <v>43251</v>
      </c>
      <c r="B1244" s="7" t="s">
        <v>1104</v>
      </c>
      <c r="C1244" s="21" t="s">
        <v>1105</v>
      </c>
      <c r="D1244" s="5" t="s">
        <v>10</v>
      </c>
      <c r="E1244" s="8">
        <f>3300+1500</f>
        <v>4800</v>
      </c>
      <c r="F1244" s="48">
        <f t="shared" si="19"/>
        <v>9.2096932020952043</v>
      </c>
      <c r="G1244" s="22" t="s">
        <v>31</v>
      </c>
      <c r="H1244" s="23" t="s">
        <v>485</v>
      </c>
      <c r="I1244" s="24" t="s">
        <v>8</v>
      </c>
      <c r="J1244" s="51">
        <v>521.19000000000005</v>
      </c>
    </row>
  </sheetData>
  <autoFilter ref="A1:J613" xr:uid="{00000000-0009-0000-0000-000008000000}"/>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Data Mai 18</vt:lpstr>
      <vt:lpstr>Detail Mai 18</vt:lpstr>
      <vt:lpstr>Total Janvier-Mai 18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MEDIA OFFICER</cp:lastModifiedBy>
  <cp:lastPrinted>2018-07-18T09:45:22Z</cp:lastPrinted>
  <dcterms:created xsi:type="dcterms:W3CDTF">2017-07-17T17:02:06Z</dcterms:created>
  <dcterms:modified xsi:type="dcterms:W3CDTF">2019-04-23T16:11:42Z</dcterms:modified>
</cp:coreProperties>
</file>